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icfonline-my.sharepoint.com/personal/19329_icf_com/Documents/Sites/"/>
    </mc:Choice>
  </mc:AlternateContent>
  <xr:revisionPtr revIDLastSave="271" documentId="8_{2CA0A749-964D-4118-88C4-2D32425D14AE}" xr6:coauthVersionLast="47" xr6:coauthVersionMax="47" xr10:uidLastSave="{6A5BE02F-1C72-42EA-852D-E1C6F1F7A0D0}"/>
  <bookViews>
    <workbookView xWindow="28680" yWindow="-120" windowWidth="29040" windowHeight="15840" firstSheet="2" activeTab="7" xr2:uid="{8B788A7C-7C45-4103-B42D-AAD2896E588E}"/>
  </bookViews>
  <sheets>
    <sheet name="MitCost_SummarySheet" sheetId="1" r:id="rId1"/>
    <sheet name="Assumptions" sheetId="12" r:id="rId2"/>
    <sheet name="AquaticMitCost" sheetId="2" r:id="rId3"/>
    <sheet name="Botanical_Wetland_MitCost" sheetId="3" r:id="rId4"/>
    <sheet name="Wildlife_BA_Species_MitCost" sheetId="11" r:id="rId5"/>
    <sheet name="Wildlife_EIR-S_MitCost" sheetId="5" r:id="rId6"/>
    <sheet name="SurfaceWQMitCost" sheetId="6" r:id="rId7"/>
    <sheet name="Ag&amp;ForestMitCost" sheetId="7" r:id="rId8"/>
    <sheet name="CulturalMitCost" sheetId="8" r:id="rId9"/>
    <sheet name="PaleoMitCost" sheetId="9" r:id="rId10"/>
    <sheet name="AirQualityMitCost" sheetId="10" r:id="rId11"/>
  </sheets>
  <definedNames>
    <definedName name="_Toc318709084" localSheetId="5">'Wildlife_EIR-S_MitCost'!#REF!</definedName>
    <definedName name="_Toc363643148" localSheetId="5">'Wildlife_EIR-S_MitCost'!#REF!</definedName>
    <definedName name="_Toc363643149" localSheetId="5">'Wildlife_EIR-S_MitCost'!#REF!</definedName>
    <definedName name="_Toc363643150" localSheetId="5">'Wildlife_EIR-S_MitCost'!#REF!</definedName>
    <definedName name="_xlnm.Print_Area" localSheetId="0">MitCost_SummarySheet!$A$1:$G$39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1" l="1"/>
  <c r="G23" i="3"/>
  <c r="G18" i="3"/>
  <c r="G19" i="3"/>
  <c r="G20" i="3"/>
  <c r="F15" i="1"/>
  <c r="G15" i="1" s="1"/>
  <c r="G10" i="9"/>
  <c r="G9" i="5"/>
  <c r="G10" i="5"/>
  <c r="G15" i="7" l="1"/>
  <c r="G16" i="7"/>
  <c r="G17" i="7"/>
  <c r="G10" i="3"/>
  <c r="G11" i="3"/>
  <c r="G12" i="3"/>
  <c r="G13" i="3"/>
  <c r="G14" i="3"/>
  <c r="G15" i="3"/>
  <c r="G16" i="3"/>
  <c r="G21" i="3"/>
  <c r="G22" i="3"/>
  <c r="G24" i="3"/>
  <c r="G25" i="3"/>
  <c r="G26" i="3"/>
  <c r="G27" i="3"/>
  <c r="G28" i="3"/>
  <c r="G29" i="3"/>
  <c r="G30" i="3"/>
  <c r="G31" i="3"/>
  <c r="G32" i="3"/>
  <c r="G33" i="3"/>
  <c r="G34" i="3"/>
  <c r="G35" i="3"/>
  <c r="G36" i="3"/>
  <c r="G37" i="3"/>
  <c r="G38" i="3"/>
  <c r="G39" i="3"/>
  <c r="G40" i="3"/>
  <c r="G41" i="3"/>
  <c r="G42" i="3"/>
  <c r="G43" i="3"/>
  <c r="G44" i="3"/>
  <c r="G45" i="3"/>
  <c r="G46" i="3"/>
  <c r="G47" i="3"/>
  <c r="G48" i="3"/>
  <c r="G49" i="3"/>
  <c r="G13" i="2"/>
  <c r="G12" i="2"/>
  <c r="G11" i="2"/>
  <c r="G14" i="2"/>
  <c r="G14" i="8"/>
  <c r="G10" i="6"/>
  <c r="G9" i="6"/>
  <c r="G11" i="6"/>
  <c r="G12" i="6"/>
  <c r="G43" i="5" l="1"/>
  <c r="G42" i="5"/>
  <c r="G45" i="5"/>
  <c r="G41" i="11"/>
  <c r="G40" i="11"/>
  <c r="G39" i="11"/>
  <c r="G38" i="11"/>
  <c r="G37" i="11"/>
  <c r="G36" i="11"/>
  <c r="G35" i="11"/>
  <c r="G34" i="11"/>
  <c r="G33" i="11"/>
  <c r="G32" i="11"/>
  <c r="G31" i="11"/>
  <c r="G30" i="11"/>
  <c r="G29" i="11"/>
  <c r="G28" i="11"/>
  <c r="G27" i="11"/>
  <c r="G26" i="11"/>
  <c r="G25" i="11"/>
  <c r="G24" i="11"/>
  <c r="G23" i="11"/>
  <c r="G21" i="11"/>
  <c r="G20" i="11"/>
  <c r="G19" i="11"/>
  <c r="G18" i="11"/>
  <c r="G17" i="11"/>
  <c r="G16" i="11"/>
  <c r="G15" i="11"/>
  <c r="G14" i="11"/>
  <c r="G13" i="11"/>
  <c r="G12" i="11"/>
  <c r="G11" i="11"/>
  <c r="G10" i="11"/>
  <c r="G9" i="11"/>
  <c r="G42" i="11" l="1"/>
  <c r="F11" i="1" s="1"/>
  <c r="G31" i="2" l="1"/>
  <c r="G30" i="2"/>
  <c r="G22" i="2"/>
  <c r="G23" i="2"/>
  <c r="G24" i="2"/>
  <c r="G25" i="2"/>
  <c r="G26" i="2"/>
  <c r="G27" i="2"/>
  <c r="G16" i="2"/>
  <c r="G17" i="2"/>
  <c r="G18" i="2"/>
  <c r="G19" i="2"/>
  <c r="G42" i="10" l="1"/>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9" i="9"/>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3" i="8"/>
  <c r="G12" i="8"/>
  <c r="G11" i="8"/>
  <c r="G10" i="8"/>
  <c r="G9" i="8"/>
  <c r="G30" i="7"/>
  <c r="G29" i="7"/>
  <c r="G28" i="7"/>
  <c r="G27" i="7"/>
  <c r="G26" i="7"/>
  <c r="G25" i="7"/>
  <c r="G24" i="7"/>
  <c r="G23" i="7"/>
  <c r="G22" i="7"/>
  <c r="G21" i="7"/>
  <c r="G12" i="7"/>
  <c r="G11" i="7"/>
  <c r="G10" i="7"/>
  <c r="G9" i="7"/>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44"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9" i="3"/>
  <c r="G50" i="3" s="1"/>
  <c r="G20" i="2"/>
  <c r="G21" i="2"/>
  <c r="G28" i="2"/>
  <c r="G29" i="2"/>
  <c r="G32" i="2"/>
  <c r="G33" i="2"/>
  <c r="G34" i="2"/>
  <c r="G35" i="2"/>
  <c r="G36" i="2"/>
  <c r="G37" i="2"/>
  <c r="G38" i="2"/>
  <c r="G39" i="2"/>
  <c r="G40" i="2"/>
  <c r="G41" i="2"/>
  <c r="G42" i="2"/>
  <c r="G15" i="2"/>
  <c r="G10" i="2"/>
  <c r="G9" i="2"/>
  <c r="G42" i="9" l="1"/>
  <c r="F16" i="1" s="1"/>
  <c r="G16" i="1" s="1"/>
  <c r="G31" i="7"/>
  <c r="F14" i="1" s="1"/>
  <c r="G14" i="1" s="1"/>
  <c r="G43" i="8"/>
  <c r="G46" i="5"/>
  <c r="G42" i="6"/>
  <c r="F13" i="1" s="1"/>
  <c r="G13" i="1" s="1"/>
  <c r="G43" i="2"/>
  <c r="F9" i="1" s="1"/>
  <c r="G9" i="1" s="1"/>
  <c r="G43" i="10"/>
  <c r="F17" i="1" s="1"/>
  <c r="G17" i="1" s="1"/>
  <c r="F10" i="1"/>
  <c r="G10" i="1" s="1"/>
  <c r="G11" i="1" l="1"/>
  <c r="F12" i="1"/>
  <c r="G12" i="1" s="1"/>
  <c r="G19" i="1" l="1"/>
  <c r="G21" i="1" s="1"/>
  <c r="G22" i="1" s="1"/>
  <c r="G23" i="1" s="1"/>
  <c r="G26" i="1" s="1"/>
  <c r="G27" i="1" s="1"/>
  <c r="G28" i="1" s="1"/>
  <c r="F21" i="1" l="1"/>
  <c r="G29" i="1"/>
  <c r="G30" i="1" s="1"/>
  <c r="G32" i="1" s="1"/>
</calcChain>
</file>

<file path=xl/sharedStrings.xml><?xml version="1.0" encoding="utf-8"?>
<sst xmlns="http://schemas.openxmlformats.org/spreadsheetml/2006/main" count="964" uniqueCount="423">
  <si>
    <t>Project Alternative Evaluated:</t>
  </si>
  <si>
    <t>Item</t>
  </si>
  <si>
    <t>Number</t>
  </si>
  <si>
    <t xml:space="preserve">Mitigation Measure </t>
  </si>
  <si>
    <t>Quantity</t>
  </si>
  <si>
    <t>Unit</t>
  </si>
  <si>
    <t>Unit Price ($)</t>
  </si>
  <si>
    <t>Total ($)</t>
  </si>
  <si>
    <t>Name/Description</t>
  </si>
  <si>
    <t>Air Quality</t>
  </si>
  <si>
    <t>Surface Water Quality</t>
  </si>
  <si>
    <t>Aquatic Resources</t>
  </si>
  <si>
    <t>Cultural Resources</t>
  </si>
  <si>
    <t>Paleontology</t>
  </si>
  <si>
    <t>EA</t>
  </si>
  <si>
    <t>Other Mitigation Construction-Related Costs</t>
  </si>
  <si>
    <t>n/a</t>
  </si>
  <si>
    <t>Mobilization/Demobilization</t>
  </si>
  <si>
    <t>Subtotal (with mobilization)</t>
  </si>
  <si>
    <t>Contract cost allowances</t>
  </si>
  <si>
    <t>Mitigation design contingencies (14%)</t>
  </si>
  <si>
    <t>APS (1%)</t>
  </si>
  <si>
    <t>Construction contingencies</t>
  </si>
  <si>
    <t>2016 cost table rounded up to $10M (more than 2%)</t>
  </si>
  <si>
    <t>Field Cost</t>
  </si>
  <si>
    <t>Non-contract costs</t>
  </si>
  <si>
    <t>What are these?  2016 cost table rounded up to $10M (more than 2%)</t>
  </si>
  <si>
    <t>tbd</t>
  </si>
  <si>
    <t>2016 report had placeholder for this, include in this analysis?</t>
  </si>
  <si>
    <t>Project Status:</t>
  </si>
  <si>
    <t>Project Stage:</t>
  </si>
  <si>
    <t xml:space="preserve">Level of Cost Estimate:  </t>
  </si>
  <si>
    <t>Preliminary</t>
  </si>
  <si>
    <t>Planning</t>
  </si>
  <si>
    <t>Mitigation Construction Cost</t>
  </si>
  <si>
    <t>Mitigation Construction Cost (Escalation to NTP)</t>
  </si>
  <si>
    <t>Mitigation Contract Cost</t>
  </si>
  <si>
    <t>Quantities</t>
  </si>
  <si>
    <t>Prepared by:</t>
  </si>
  <si>
    <r>
      <t>Escalation to Notice-to-Proceed (NTP)</t>
    </r>
    <r>
      <rPr>
        <sz val="10"/>
        <color rgb="FFFF0000"/>
        <rFont val="Calibri"/>
        <family val="2"/>
        <scheme val="minor"/>
      </rPr>
      <t xml:space="preserve"> - X%/yr for X# yrs</t>
    </r>
  </si>
  <si>
    <t>Checked by:</t>
  </si>
  <si>
    <t>Unit Prices</t>
  </si>
  <si>
    <t>Date Checked:</t>
  </si>
  <si>
    <t>Date Prepared:</t>
  </si>
  <si>
    <t>(Sign/Print name)</t>
  </si>
  <si>
    <t>Project Mitigation Measure Cost Estimate</t>
  </si>
  <si>
    <t xml:space="preserve">Resource Category:   Aquatic Resources Mitigation </t>
  </si>
  <si>
    <t xml:space="preserve">Resource Category :   Mitigation Cost Summary </t>
  </si>
  <si>
    <t>Subtotal - Aquatic Resources Mitigation</t>
  </si>
  <si>
    <t xml:space="preserve">Resource Category:   Air Quality Resources Mitigation </t>
  </si>
  <si>
    <t xml:space="preserve">Resource Category:   Paleontological Resources Mitigation </t>
  </si>
  <si>
    <t xml:space="preserve">Resource Category:   Surface Water Quality Mitigation </t>
  </si>
  <si>
    <t xml:space="preserve">Resource Category:   Terrestrial Biological Resources Mitigation </t>
  </si>
  <si>
    <t>Subtotal - Botanical Resources Mitigation</t>
  </si>
  <si>
    <t>Subtotal - Terrestrial Biological Resources Mitigation</t>
  </si>
  <si>
    <t>Subtotal - Surface Water Quality Mitigation</t>
  </si>
  <si>
    <t>Subtotal - Cultural Resources Mitigation</t>
  </si>
  <si>
    <t>Subtotal - Paleontological Resources Mitigation</t>
  </si>
  <si>
    <t>Subtotal - Air Quality Resources Mitigation</t>
  </si>
  <si>
    <t>AC</t>
  </si>
  <si>
    <t>LS</t>
  </si>
  <si>
    <t>VEG-1.1</t>
  </si>
  <si>
    <t>Conduct Appropriately Timed Surveys for Special-Status Plant Species</t>
  </si>
  <si>
    <t>VEG-1.2</t>
  </si>
  <si>
    <t>Establish Activity Exclusion Zones Around Special-Status Plants in Temporary Impact Areas</t>
  </si>
  <si>
    <t>Compensate for Permanent Impacts on Special-Status Plant Species</t>
  </si>
  <si>
    <t>Conduct Surveys for Sensitive Natural Communities and Oak Woodlands throughout the Project Area</t>
  </si>
  <si>
    <t xml:space="preserve">Avoid Adverse Effects on Sensitive Natural Communities </t>
  </si>
  <si>
    <t xml:space="preserve">Compensate for Adverse Effects on Sensitive Natural Communities </t>
  </si>
  <si>
    <t>VEG-2.1</t>
  </si>
  <si>
    <t>VEG-2.2</t>
  </si>
  <si>
    <t>Survey costs to be covered under Construction Phase</t>
  </si>
  <si>
    <t>Foothill Pine</t>
  </si>
  <si>
    <t>Avoidance measure (Exclusion zones) costs to be covered under Construction Phase</t>
  </si>
  <si>
    <t>VEG-3.1</t>
  </si>
  <si>
    <t>VEG-3.3</t>
  </si>
  <si>
    <t>VEG-3.2</t>
  </si>
  <si>
    <t>VEG-4.1</t>
  </si>
  <si>
    <t>Avoid and Minimize Disturbance of Wetlands and Non-Wetland Waters</t>
  </si>
  <si>
    <t xml:space="preserve">Compensate for Temporary and Permanent Impacts on State- or Federally Protected Non-Wetland Waters </t>
  </si>
  <si>
    <t>Managed Wetland</t>
  </si>
  <si>
    <t>Avoid and Minimize Potential Adverse Effects on Oak Woodlands</t>
  </si>
  <si>
    <t>Compensate for Adverse Effects on Oak Woodlands</t>
  </si>
  <si>
    <t>VEG-4.2</t>
  </si>
  <si>
    <t>VEG-1.3</t>
  </si>
  <si>
    <t>Establish Activity Exclusion Zones Around Special-Status Plants in Vegetation Maintenance Areas</t>
  </si>
  <si>
    <t>Exclusion zone costs to be overed under Operations Phase</t>
  </si>
  <si>
    <t>VEG-2.3</t>
  </si>
  <si>
    <t>Establish Activity Exclusion Zones Around Sensitive Natural Communities in Vegetation Maintenance Areas</t>
  </si>
  <si>
    <t>Establish Activity Exclusion Zones Around Wetlands and Non-Wetland Waters in Vegetation Maintenance Areas</t>
  </si>
  <si>
    <t>Establish Activity Exclusion Zones Around Blue Oak Woodlands in Vegetation Maintenance Areas</t>
  </si>
  <si>
    <t>VEG-3.4</t>
  </si>
  <si>
    <t>VEG-4.3</t>
  </si>
  <si>
    <t>Sites Authority</t>
  </si>
  <si>
    <t>Terrestrial Wildlife Resources/Wildlife Habitat (Covered under Biological Assessment)</t>
  </si>
  <si>
    <t>Terrestrial Wildlife Resources/Wildlife Habitat (Covered under EIR/EIS)</t>
  </si>
  <si>
    <t>N/A</t>
  </si>
  <si>
    <t>Compensate for Adverse Effects on Covered Plant Species</t>
  </si>
  <si>
    <t>Avoid and Minimize Disturbance of Covered Plant Species</t>
  </si>
  <si>
    <t>Conduct Appropriately Timed Surveys for Covered Plant Species</t>
  </si>
  <si>
    <t>Palmate-bracted bird's beak</t>
  </si>
  <si>
    <t>Conduct Appropriately Timed Surveys for Covered Terrestrial Species</t>
  </si>
  <si>
    <t>Avoid and Minimize Disturbance of Covered Terrestrial Species</t>
  </si>
  <si>
    <t>Compensate for Adverse Effects on Covered Terrestrial Species</t>
  </si>
  <si>
    <t>Cost for each line item covers permanent impacts only. Restoration of temporary impact areas to be covered under Construction Phase</t>
  </si>
  <si>
    <t>Western yellow-billed cuckoo</t>
  </si>
  <si>
    <t>Bank swallow</t>
  </si>
  <si>
    <t>Restoration of temporary impact areas to be covered under Construction Phase, unless otherwise noted.</t>
  </si>
  <si>
    <t>Assumes mitigation for permanent impacts to be stacked with upland credits for other species and/or sensitive community mitigation</t>
  </si>
  <si>
    <t>Assess Habitat Suitability and Survey Suitable Habitat for Vernal Pool Branchiopods</t>
  </si>
  <si>
    <t>WILD-1.1</t>
  </si>
  <si>
    <t>FISH-9.1</t>
  </si>
  <si>
    <t>Tidal Habitat Restoration for Longfin Smelt</t>
  </si>
  <si>
    <t>WILD-1.2</t>
  </si>
  <si>
    <t>WILD-1.3</t>
  </si>
  <si>
    <t>WILD-1.4</t>
  </si>
  <si>
    <t>WILD-1.5</t>
  </si>
  <si>
    <t>WILD-1.6</t>
  </si>
  <si>
    <t>WILD-1.7</t>
  </si>
  <si>
    <t>WILD-1.8</t>
  </si>
  <si>
    <t>WILD-1.9</t>
  </si>
  <si>
    <t>WILD-1.10</t>
  </si>
  <si>
    <t>WILD-1.11</t>
  </si>
  <si>
    <t>WILD-1.12</t>
  </si>
  <si>
    <t>WILD-1.13</t>
  </si>
  <si>
    <t>WILD-1.14</t>
  </si>
  <si>
    <t>WILD-1.15</t>
  </si>
  <si>
    <t>WILD-1.16</t>
  </si>
  <si>
    <t>WILD-1.17</t>
  </si>
  <si>
    <t>WILD-1.18</t>
  </si>
  <si>
    <t>WILD-1.19</t>
  </si>
  <si>
    <t>WILD-1.20</t>
  </si>
  <si>
    <t>WILD-1.21</t>
  </si>
  <si>
    <t>WILD-1.22</t>
  </si>
  <si>
    <t>WILD-1.23</t>
  </si>
  <si>
    <t>WILD-1.24</t>
  </si>
  <si>
    <t>WILD-1.25</t>
  </si>
  <si>
    <t>WILD-1.26</t>
  </si>
  <si>
    <t>WILD-1.27</t>
  </si>
  <si>
    <t>WILD-1.28</t>
  </si>
  <si>
    <t>WILD-1.29</t>
  </si>
  <si>
    <t>WILD-1.30</t>
  </si>
  <si>
    <t>WILD-1.31</t>
  </si>
  <si>
    <t>WILD-1.32</t>
  </si>
  <si>
    <t>Avoid and Minimize Potential Effects on Vernal Pool Branchiopods and Western Spadefoot</t>
  </si>
  <si>
    <t>Evaluate and Survey Potential Habitat for Antioch Dunes Anthicid and Sacramento Anthicid Beetles and Implement Protective Measures</t>
  </si>
  <si>
    <t>Compensate for the Loss of Occupied Antioch Dunes Anthicid and Sacramento Anthicid Beetle Habitat</t>
  </si>
  <si>
    <t>Conduct Surveys for Suitable Valley Elderberry Longhorn Beetle Habitat</t>
  </si>
  <si>
    <t>Fence Elderberry Shrubs to be Protected</t>
  </si>
  <si>
    <t>Protect Special-status Invertebrates and their Host and Food Plants from Herbicide and Pesticide Use</t>
  </si>
  <si>
    <t>Assess Habitat Suitability and Survey for Presence of Monarch Butterfly Nectar and Larval Host Plants</t>
  </si>
  <si>
    <t>Assess Habitat Suitability and Survey for Presence of Crotch Bumble Bee and Western Bumble Bee Food Plants</t>
  </si>
  <si>
    <t>Assess Habitat Suitability and Survey Suitable Habitat for Western Spadefoot, California Red-legged Frog, and Western Pond Turtle</t>
  </si>
  <si>
    <t>Implement California Red-legged Frog Protective Measures</t>
  </si>
  <si>
    <t xml:space="preserve">Implement Protective Measures for Giant Gartersnake </t>
  </si>
  <si>
    <t>Conduct Vegetation Removal during the Non-Breeding Season of Nesting Migratory Birds</t>
  </si>
  <si>
    <t>Conduct Preconstruction Surveys for Nesting Migratory Birds and Implement Protective Measures if Found    </t>
  </si>
  <si>
    <t>Restore Temporarily Disturbed Habitat and Compensate for the Permanent Loss of Occupied Burrowing Owl Habitat</t>
  </si>
  <si>
    <t>Protect Special-status Wildlife from Rodenticide Use</t>
  </si>
  <si>
    <t>Construct Overhead Power Lines and Associated Equipment Following Suggested Practices to Reduce Bird Collisions with Power Lines</t>
  </si>
  <si>
    <t>Conduct Focused Surveys for Nesting Swainson’s Hawk and White-tailed Kite Prior to Construction and Implement Protective Measures during Construction</t>
  </si>
  <si>
    <t>Compensate for the Permanent Loss of Foraging Habitat for Swainson’s Hawk</t>
  </si>
  <si>
    <t>Conduct Surveys and Implement Protection Measures for Special-Status Bat Species Prior to Building/Structure Demolition</t>
  </si>
  <si>
    <t>Conduct Surveys and Implement Protection Measures for Special-Status Bat Species Prior to Tree Trimming and Removal</t>
  </si>
  <si>
    <t>Compensate for Permanent Impacts on Occupied Roosting Habitat</t>
  </si>
  <si>
    <t>WILD-1.33</t>
  </si>
  <si>
    <t>Monitor and Maintain Wildlife Crossings</t>
  </si>
  <si>
    <t>Design and Construct Wildlife Crossings for New Roadways at Suitable Locations</t>
  </si>
  <si>
    <t>WILD-2.1</t>
  </si>
  <si>
    <t>Implement Protective Measures to Avoid and Minimize Potential Impacts on American Badger</t>
  </si>
  <si>
    <t>WILD-2.2</t>
  </si>
  <si>
    <t>Preconstruction habitat assessments to be covered under Construction Phase Cost</t>
  </si>
  <si>
    <t>Avoidance and minimization measures to be covered under Construction Phase Cost</t>
  </si>
  <si>
    <t>Preconstruction habitat assessments and avoid &amp; minimization to be covered under Construction Phase Cost</t>
  </si>
  <si>
    <t>TBD</t>
  </si>
  <si>
    <t>No cost associated with this mitigation measure</t>
  </si>
  <si>
    <t>No cost associated with this mitigation measure; assume construction design addresses this measure.</t>
  </si>
  <si>
    <t>Conduct Focused Surveys for Golden Eagle and Bald Eagle and Implement Protective Measures if Found</t>
  </si>
  <si>
    <t>Avoidance measures (Exclusion zones) costs to be covered under Construction Phase</t>
  </si>
  <si>
    <t>WQ-1.1</t>
  </si>
  <si>
    <t>Restrict Diversions to and Releases from Sites Reservoir when Metals Concentrations are High</t>
  </si>
  <si>
    <t>AG-1.1</t>
  </si>
  <si>
    <t>AG-2.1</t>
  </si>
  <si>
    <t>Colusa County</t>
  </si>
  <si>
    <t xml:space="preserve">Glenn County </t>
  </si>
  <si>
    <t>Yolo County</t>
  </si>
  <si>
    <t>Retain a Qualified Paleontological Resource Specialist Prior to the Start of Construction</t>
  </si>
  <si>
    <t>GEO-7.1</t>
  </si>
  <si>
    <t xml:space="preserve">Consultation with the Paleontological Resource Specialist Prior to and during Project Construction </t>
  </si>
  <si>
    <t>GEO-7.2</t>
  </si>
  <si>
    <t>GEO-7.3</t>
  </si>
  <si>
    <t>GEO-7.4</t>
  </si>
  <si>
    <t>Prepare and Implement a Paleontological Resources Monitoring and Mitigation Plan</t>
  </si>
  <si>
    <t>Conduct Monitoring during Project Construction and Prepare Monthly Reports</t>
  </si>
  <si>
    <t>GEO-7.5</t>
  </si>
  <si>
    <t>Ensure Implementation of the Paleontological Resources Monitoring and Mitigation Plan</t>
  </si>
  <si>
    <t>Only effects would occur under Alternative 3</t>
  </si>
  <si>
    <t>Prepare CRMP</t>
  </si>
  <si>
    <t>Prepare Final Phased ID Plan</t>
  </si>
  <si>
    <t>Prepare Cemetery Relocation Plan and Conduct Relocation (for dedicated cemetery)</t>
  </si>
  <si>
    <t>Prepare Burial Treatment Plan and Perform Relocation of Human Remains (outside of dedicated cemetery)</t>
  </si>
  <si>
    <t>Conduct Phased Identification-Archaeology</t>
  </si>
  <si>
    <t>Archaeological Evaluation</t>
  </si>
  <si>
    <t>Conduct Phased Identification-Built Resources</t>
  </si>
  <si>
    <t>per 10 burials</t>
  </si>
  <si>
    <t>Plan</t>
  </si>
  <si>
    <t>site</t>
  </si>
  <si>
    <t>acres</t>
  </si>
  <si>
    <t>Site</t>
  </si>
  <si>
    <t>resource</t>
  </si>
  <si>
    <t>Pre-Construction</t>
  </si>
  <si>
    <t>Conduct Archaeological Data Recovery</t>
  </si>
  <si>
    <t>Mitigation per Tribal Consultation (non-scientific/non-archaeological measures)</t>
  </si>
  <si>
    <t>Prepare Site-Specific Built Environment Treatment Plan</t>
  </si>
  <si>
    <t>Prepare SOI Standards Assessment</t>
  </si>
  <si>
    <t>Prepare Archival Quality Documentation (such as HABS/HAER standards)</t>
  </si>
  <si>
    <t xml:space="preserve">Prepare Interpretive Program </t>
  </si>
  <si>
    <t>Prepare Pre-construction Condition Assessment, Monitoring Log, and Post-Construction Condition Report for Endangered Built Environment Resource</t>
  </si>
  <si>
    <t>Section 106 Annual Reporting</t>
  </si>
  <si>
    <t>Report</t>
  </si>
  <si>
    <t>Documentation Package</t>
  </si>
  <si>
    <t>Plan and Exhibit Design</t>
  </si>
  <si>
    <t>Report and Monitoring</t>
  </si>
  <si>
    <t>Annual report</t>
  </si>
  <si>
    <t>Archaeological Construction Monitoring</t>
  </si>
  <si>
    <t>Tribal Construction Monitoring</t>
  </si>
  <si>
    <t>Expedited Archaeological Data Recovery (or alternative treatment)</t>
  </si>
  <si>
    <t>Prepare Expedited Burial Treatment Plan and Perform Relocation of Human Remains</t>
  </si>
  <si>
    <t>2 monitors/day</t>
  </si>
  <si>
    <t>Incident plans</t>
  </si>
  <si>
    <t>Incident</t>
  </si>
  <si>
    <t>Per 10 burials</t>
  </si>
  <si>
    <t>Construction</t>
  </si>
  <si>
    <t>Operations &amp; Maintenance</t>
  </si>
  <si>
    <t>Cyclical Fluctuation Zone Monitoring Surveys</t>
  </si>
  <si>
    <t>Surveys</t>
  </si>
  <si>
    <t>Resource Category:   Cultural Resources - Planning, Preconstruction, Construction and Operations &amp; Maintenance Phases</t>
  </si>
  <si>
    <t>Relocate previously recorded sites</t>
  </si>
  <si>
    <t>Relocate previously evaluated eligible built resources; document current condition, reassess eligibility, update DPR</t>
  </si>
  <si>
    <t>Comments</t>
  </si>
  <si>
    <t>The specifics will be determined through Tribal consultation, and may include educational programming, ethnographic, ethnohistoric, or ethnobotanical studies, or establishment of easement or conservation areas.</t>
  </si>
  <si>
    <t xml:space="preserve">Describes program objectives, cooperating parties, interpretive themes; conduct research, prepare content (text and graphics) for displays/exhibits/installations </t>
  </si>
  <si>
    <t>Assume 2 monitors per day, 210 days per year, 6 years of construction</t>
  </si>
  <si>
    <t>Tribal consultation, on-site assessment, prepare treatment plan, agency coordination</t>
  </si>
  <si>
    <t>Describes treatment measures for the repair or restoration of built environment resources that have been accidentally damaged during construction, with measures to protect from further damage</t>
  </si>
  <si>
    <t>FISH</t>
  </si>
  <si>
    <t>Increase stocking frequency of coldwater fish species</t>
  </si>
  <si>
    <t>Offsite aquatic resources enhancement projects</t>
  </si>
  <si>
    <t>Alternative 1</t>
  </si>
  <si>
    <t>Conduct Surveys for Western Burrowing Owl Prior to Construction and Implement Avoidance and Minimization Measures if Found</t>
  </si>
  <si>
    <t xml:space="preserve">Mitigation cost included under BA terrestrial wildlife table. </t>
  </si>
  <si>
    <t>Compensate for Permanent and Temporary Losses of Occupied California Red-legged Frog Aquatic and Upland Habitats (Aquatic habitat impacts: permanent [288 acres]; temporary [249 acres]), (Upland habitat impacts: permanent [6.793 acres]; temporary [460acres])</t>
  </si>
  <si>
    <t xml:space="preserve">Conduct Preconstruction Surveys for Western Pond Turtle and Monitor Initial In-Water Work </t>
  </si>
  <si>
    <t>Total</t>
  </si>
  <si>
    <t>Date:</t>
  </si>
  <si>
    <r>
      <t xml:space="preserve">Project Evaluated: </t>
    </r>
    <r>
      <rPr>
        <sz val="10"/>
        <color theme="1"/>
        <rFont val="Calibri"/>
        <family val="2"/>
        <scheme val="minor"/>
      </rPr>
      <t>Sites Reservoir</t>
    </r>
  </si>
  <si>
    <t>Sheet: 1 of 1</t>
  </si>
  <si>
    <t>Subtotal - Agriculture &amp; Forestry Mitigation</t>
  </si>
  <si>
    <t>Agriculture &amp; Forestry</t>
  </si>
  <si>
    <t xml:space="preserve">Resource Category:   Agriculture &amp; Forestry Mitigation </t>
  </si>
  <si>
    <t>Pending completion of analysis and chapter/MMs. Estimated cost for this item in 2016 Tech Memo was $150,000 for fugitive dust control plan and equipment/vehicle emissions reduction</t>
  </si>
  <si>
    <t>Purchase Agricultural Conservation Easements to Preserve Regional Important Farmland</t>
  </si>
  <si>
    <t>Adaptive management actions</t>
  </si>
  <si>
    <t>Note:</t>
  </si>
  <si>
    <t>Aquatic mitigation cost in 2016 Tech Memo was $46.5M. Approximately $46M for land acquisition and riparian restoration and approximately $500K for fish salvage/rescue plan and implementation.</t>
  </si>
  <si>
    <t>Sensitive Natural Communities and Wetland &amp; Non-Wetland Waters Resources</t>
  </si>
  <si>
    <t>Onsite aquatic resources enhancement projects</t>
  </si>
  <si>
    <t>Assumes mitigation for permanent impacts to be stacked with upland credits for other species and/or sensitive community mitigation.  Assumes that the acquired upland credits occur in habitat range for Swainson's hawk.</t>
  </si>
  <si>
    <t>Glenn County (permanent conversion [0 acre]; temporary disturbance [26 acres])</t>
  </si>
  <si>
    <t>Colusa County (permanent conversion [152 acres]; temporary disturbance [34 acres])</t>
  </si>
  <si>
    <t>Yolo County (permanent conversion [0 acre]; temporary disturbance [74 acres])</t>
  </si>
  <si>
    <t>Land under WAC to be permanently disturbed</t>
  </si>
  <si>
    <t>Acreage of remnant parcels that would be below County thresholds for WAC</t>
  </si>
  <si>
    <t>Minimize impacts on Williamson Act-Contracted (WAC) Lands, Comply with Government Code Sections 51290–51293, and Coordinate with Landowners and Agricultural Operators</t>
  </si>
  <si>
    <t xml:space="preserve">WAC contracts rescinded </t>
  </si>
  <si>
    <t>Any tax penalties to land owners from rescinding WAC lands would be cover under land acquisition costs. Unit cost assumes 12.5% of per acre value; value average $4,000/ac</t>
  </si>
  <si>
    <t>Assume no mitigation cost associated with this mitigation measure</t>
  </si>
  <si>
    <t>Perform baseline water quality sampling</t>
  </si>
  <si>
    <t>Perform baseline water quality sampling in advance of ground disturbance for project features</t>
  </si>
  <si>
    <t>Unit price represents average land cost based on preliminary cost/acre range of $2,500-$4,000 ($3,250/acre)</t>
  </si>
  <si>
    <t>Total acreage is sum of permanently disturbed WAC lands and remnant parcels. Unit cost assumes 12.5% of per acre value; value average $3,250/ac</t>
  </si>
  <si>
    <t>No specific projects have been identified at this time</t>
  </si>
  <si>
    <t>No specific projects have been identified at this time. Assumes aquatic resource restoration projects will be required at yet to be determined offsite locations. Project could include riparian habitat restoration, spawning gravel placement or other actions as determined by modeling results and resource agency requirements.</t>
  </si>
  <si>
    <t>No specific projects have been identified at this time. Assumes restoration projects will be required to enhance or restore conditions of onsite drainages for native fish species.</t>
  </si>
  <si>
    <t>Biological Construction Monitoring</t>
  </si>
  <si>
    <t>Current estimate includes line items assumed to be mitigation costs</t>
  </si>
  <si>
    <t>Assumptions:</t>
  </si>
  <si>
    <t>Resource</t>
  </si>
  <si>
    <t>Aquatics Resources</t>
  </si>
  <si>
    <t>Botanical/Wetland Resources</t>
  </si>
  <si>
    <t>Wildlife Resources</t>
  </si>
  <si>
    <t>Agricultural Lands</t>
  </si>
  <si>
    <t>Paleontological Resources</t>
  </si>
  <si>
    <t>Effects analysis is still ongoing; therefore specific mitigation requirements due to operations and/or maintenance effects have not been identified</t>
  </si>
  <si>
    <t>For the purpose of this cost estimate, the mitigation cost for aquatic resources are assumed to be the same as previously identified in 2017 Tech Memo.</t>
  </si>
  <si>
    <t>Unit cost based on median estimated cost for 1 acre of mitigation bank credit.</t>
  </si>
  <si>
    <t>A 2:1 mitigation ratio was assumed for all affected land cover types</t>
  </si>
  <si>
    <t xml:space="preserve">Sensitive natural communities were mapped based aerial imagery interpretation; on the ground surveys have not been performed. </t>
  </si>
  <si>
    <t>When each parcel is available for surveys, a qualified botanist will field-truth the initial land cover type mapping. Wetland delineations will also be performed to confirm preliminary wetland acreage. Rare plant surveys will also be performed.</t>
  </si>
  <si>
    <t>When each parcel is available for surveys, a qualified biologist will perform surveys to assess habitat suitability of existing drainages and ponds for CRLF and to refine current estimated effects.</t>
  </si>
  <si>
    <t>When each parcel is available for surveys, a qualified biologist, in conjunction with botanical/wetland surveys, will delineate suitable vernal pool habitat and may perform protocol surveys to delineate occupied habitat and to refine current estimated effects.</t>
  </si>
  <si>
    <t>When each parcel is available for surveys, a qualified biologist will perform elderberry shrub surveys to identify the total number of shrubs that would be affected by project construction or reservoir inundation and to refine current estimated effects.</t>
  </si>
  <si>
    <t>Effects analysis is still ongoing; no specific mitigation costs are anticipated.</t>
  </si>
  <si>
    <t>Cultural resources mitigation cost could range from approximately $13M - $28.6M</t>
  </si>
  <si>
    <t>Further discussion needed to determine mitigation cost line items and unit costs.</t>
  </si>
  <si>
    <t>Exclusion zone costs to be covered under Construction Phase</t>
  </si>
  <si>
    <t>Exclusion zone costs to be covered under Operations Phase</t>
  </si>
  <si>
    <t>Compensate for Temporary and Permanent Impacts on State-or-Federally Protected Wetlands</t>
  </si>
  <si>
    <t>Unit Price ($)*</t>
  </si>
  <si>
    <t>*Unit cost based on discussion with Westervelt (4.29.21)</t>
  </si>
  <si>
    <t>Preconstruction habitat assessments to be covered under Construction phase.</t>
  </si>
  <si>
    <t>Avoidance and minimization measures to be covered under Construction phase.</t>
  </si>
  <si>
    <t>Restoration of temporary impact areas to be covered under Construction phase</t>
  </si>
  <si>
    <t>Preconstruction habitat assessments and avoidance &amp; minimization to be covered under Construction phase.</t>
  </si>
  <si>
    <t>No cost associated with this measure. Assume bridge/structure designs will include suitable bat habitat. Tree roosting species mitigation covered under oak/riparian mitigation.</t>
  </si>
  <si>
    <t xml:space="preserve">No cost associated with this measure. Assume bridge/road designs will include crossings. </t>
  </si>
  <si>
    <t xml:space="preserve">Preconstruction habitat assessments to be covered under Construction phase. </t>
  </si>
  <si>
    <t>Restoration of temporary impact areas to be covered under Construction phase.</t>
  </si>
  <si>
    <t xml:space="preserve">Preconstruction habitat assessments and avoidance &amp; minimization to be covered under Construction phase. </t>
  </si>
  <si>
    <t>Assumes 2:1 mitigation ratio. Restoration of temporary impact areas to be covered under Construction phase</t>
  </si>
  <si>
    <t>Keck's checkerbloom</t>
  </si>
  <si>
    <t>1 part-time monitor/ day</t>
  </si>
  <si>
    <t>Assume 1 part-time monitor (25% time), 52 days per year, 6 years of construction. Unit price, per monitor, is $1,400/day (same unit price as cultural monitors)</t>
  </si>
  <si>
    <t>Finalize consultation with Reclamation and consideration of EIR/S comments and prepare Draft Final and Final versions of the Draft Phased ID plan during Phase 2 work. Unit cost to prepare Final Phased ID Plan is a pre-construction/construction phase cost ($40,000)</t>
  </si>
  <si>
    <t>Covers up to 8 'procedures' identified in CEQA Ch. 2 and Section 106 PA. Unit cost to prepare CRMP is a pre-construction/ construction phase cost ($350,000).</t>
  </si>
  <si>
    <t>Each plan is specific to a particular cemetery, is coordinated with affected ancestors, and provides procedures and logistics for relocation; GPR to locate graves within and potentially surrounding the cemetery boundaries; coordination with destination burial site/cemetery; exhumation and prep for transport. Unit cost is a pre-construction/construction phase cost ($175,000/burial [total cost: $3.5M])</t>
  </si>
  <si>
    <t>Each plan is specific to a particular gravesite (outside of dedicated cemeteries), is coordinated with affected ancestors, and provides procedures and logistics for relocation; relocation of remains includes exhumation and preparation of remains for relocation (any archaeological analysis would be covered by the Archaeology Data Recovery line item). Unit cost is a pre-construction/construction phase cost ($300,000/burial [total cost: $3M])</t>
  </si>
  <si>
    <t>Pedestrian survey of unsurveyed project area. Unit cost is a pre-construction/construction phase cost ($60/acre [total cost: $150,000]).</t>
  </si>
  <si>
    <t>Field surveys of unsurveyed historic-age resources, record, research, evaluate, report. Unit cost is a pre-construction/construction phase cost ($2,500/burial [total cost: $225,000]).</t>
  </si>
  <si>
    <t>Prepare research design, conduct data recovery excavations, prepare curation. Unit cost is a pre-construction/construction phase cost ($325,000/site [total cost: $11.375M]).</t>
  </si>
  <si>
    <t>Outlines the work required for treatment of a specific eligible historic property to further avoid, reduce or mitigate for project impacts. Unit cost is a pre-construction/construction phase cost ($75,000/plan [total cost: $225,000])</t>
  </si>
  <si>
    <t>Provide input to design on approaches for applying the SOI Standards; prepare an assessment of the proposed design's adherence to the Standards. Unit cost is a pre-construction/construction phase cost ($35,000/report [total cost: $105,000]).</t>
  </si>
  <si>
    <t>Prepare annual report, conduct semi-annual consultation meetings (6 construction years). Unit cost is a pre-construction/construction phase cost ($20,000/report [total cost: $60,000])</t>
  </si>
  <si>
    <t>On-site assessment, prepare treatment plan, agency coordination. Unit cost is a pre-construction/construction phase cost ($10,000/plan [total cost: $100,000])</t>
  </si>
  <si>
    <t>Prepare annual report, conduct semi-annual consultation meetings (6 construction years). Unit cost is a pre-construction/construction phase cost ($20,000/report [total cost: $120,000]).</t>
  </si>
  <si>
    <t>Tribal consultation, on-site assessment, prepare treatment plan, agency coordination. Unit cost is an O&amp;M phase cost ($350,000/event [total cost: $1.05M]).</t>
  </si>
  <si>
    <t>Describes treatment measures for the repair or restoration of built environment resources that have been accidentally damaged during construction, with measures to protect from further damage. Unit cost is an O&amp;M phase cost ($75,000/event [total cost: $150,000])</t>
  </si>
  <si>
    <t>Prepare emissions reduction plan</t>
  </si>
  <si>
    <t>Archaeological surveys of fluctuation zone every 5 years according to the CRMP. Unit cost is an O&amp;M phase cost ($250,000/event [total cost: $1M]).</t>
  </si>
  <si>
    <t>Ethnographic studies/inventories, evaluation-level sub-surface excavation, evaluation of NRHP/CRHR eligibility. Unit cost is a pre-construction/construction phase cost ($50,000/site [total cost: $5.45M])</t>
  </si>
  <si>
    <t>Prepare a combination of written, photographic, and/or rendered documentation of an individual historic property in accordance with specific scope outlined in the BETP. Unit cost is a pre-construction/construction phase cost ($100,000/package [total cost: $500,000])</t>
  </si>
  <si>
    <t>If called for in a resource-specific Built Environment Treatment Plan, the existing conditions will be documented at sufficient detail to support construction-period monitoring for changes in structural integrity; monitoring will occur and be documented per the BETP; a post-construction survey will be documented. If monitoring identifies damage, an Accidental Damage Treatment and Protection Plan will be prepared separately. Unit cost is a pre-construction/construction phase cost ($150,000/event [total cost: $150,000])</t>
  </si>
  <si>
    <t>Accidental Discovery Plan</t>
  </si>
  <si>
    <t>Implement an accidental discovery treatment plan</t>
  </si>
  <si>
    <t>Accidental Damage Treatment and Protection Plan</t>
  </si>
  <si>
    <t>Implement an accidental discovery treatment plan. Unit cost is an O&amp;M phase cost ($425,000/incident [total cost: $1.275M]).</t>
  </si>
  <si>
    <t>Assume annual grassland and other sensitive natural community mitigation will compensate for loss of burrowing owl habitat.</t>
  </si>
  <si>
    <t xml:space="preserve">Maintenance of crossings will be an Operations-related expense. </t>
  </si>
  <si>
    <t xml:space="preserve">Resource Category:  Sensitive Natural Communities and Wetland &amp; Non-Wetland Waters Resources Mitigation </t>
  </si>
  <si>
    <t>GHG emissions</t>
  </si>
  <si>
    <t>Metric Tons</t>
  </si>
  <si>
    <t>No additional costs associated with this mitigation measure.  Vegetation removal costs covered under Construction phase.</t>
  </si>
  <si>
    <t>Glenn County (2,746 acres)</t>
  </si>
  <si>
    <t>Colusa County (13,054 acres)</t>
  </si>
  <si>
    <t>Yolo County (0 acres)</t>
  </si>
  <si>
    <t>No effects on blue oak woodland from Dunnigan Pipeline</t>
  </si>
  <si>
    <t>No effects on blue oak savanna from Dunnigan Pipeline</t>
  </si>
  <si>
    <t>No effects on perennial stream from Dunnigan Pipeline.</t>
  </si>
  <si>
    <t>No effects on ephemeral stream from Dunnigan Pipeline</t>
  </si>
  <si>
    <t>No effects on pond from Dunnigan Pipeline.</t>
  </si>
  <si>
    <t>No effects on reservoir from Dunnigan Pipeline.</t>
  </si>
  <si>
    <t>No effects on seasonal wetland from Dunnigan Pipeline.</t>
  </si>
  <si>
    <t>No effects on scrub-shrub wetland from Dunnigan Pipeline.</t>
  </si>
  <si>
    <t>No effects on freshwater marsh from Dunnigan Pipeline.</t>
  </si>
  <si>
    <t>No effects on chamise chaparral from Dunnigan Pipeline.</t>
  </si>
  <si>
    <t>No effects on foothill pine from Dunnigan Pipeline.</t>
  </si>
  <si>
    <t>No effects on mixed chaparral from Dunnigan Pipeline.</t>
  </si>
  <si>
    <t xml:space="preserve">Chamise Chaparral </t>
  </si>
  <si>
    <t xml:space="preserve">Mixed Chaparral </t>
  </si>
  <si>
    <t xml:space="preserve">Forested Wetland </t>
  </si>
  <si>
    <t>Freshwater Marsh</t>
  </si>
  <si>
    <t xml:space="preserve">Scrub-Shrub Wetland </t>
  </si>
  <si>
    <t>Seasonal Wetland</t>
  </si>
  <si>
    <t xml:space="preserve">Pond </t>
  </si>
  <si>
    <t xml:space="preserve">Reservoir </t>
  </si>
  <si>
    <t>Perennial Stream</t>
  </si>
  <si>
    <t xml:space="preserve">Ephemeral Stream </t>
  </si>
  <si>
    <t xml:space="preserve">Annual grassland (0.48 acre permanent impact @2:1 mitigation ratio). </t>
  </si>
  <si>
    <t>Permanent impact on 0.48 acre of ruderal will be miitgated as annual grassland. Unit cost based on median estimated cost for 1 acre of mitigation bank credit.  Annual grassland mitigation bank credits will be stacked with upland credits for several wildlife species (refer to Wildlife worksheet tabs).</t>
  </si>
  <si>
    <t>Assume 33.85 acres of temporary impact to be restored during Construction phase.</t>
  </si>
  <si>
    <t>Assume 1.70 acres of temporary impact to be restored during Construction phase. Unit cost based on median estimated cost for 1 acre of mitigation bank credit.</t>
  </si>
  <si>
    <t>Canal/Ditch</t>
  </si>
  <si>
    <t>Intermittent Stream</t>
  </si>
  <si>
    <t>No permanent impacts on intermittment stream. Assume 2.98 acres of temporary impact to be restored during Construction phase. Unit cost based on median estimated cost for 1 acre of mitigation bank credit.</t>
  </si>
  <si>
    <t>No permanent impacts on managed wetland. Assume 5.83 acres of temporary impact to be restored during Construction phase. Unit cost based on median estimated cost for 1 acre of mitigation bank credit.</t>
  </si>
  <si>
    <t>Cropland (Row Crops)</t>
  </si>
  <si>
    <t>Cropland (Orchard/Ornamental Woodlands)</t>
  </si>
  <si>
    <t>Assume 29.12 acres of temporary impact to be restored during Construction phase.</t>
  </si>
  <si>
    <t>Assume this species does not occur in Dunnigan Pipeline footprint.</t>
  </si>
  <si>
    <t xml:space="preserve">Blue Oak Woodland </t>
  </si>
  <si>
    <t xml:space="preserve">Oak Savanna </t>
  </si>
  <si>
    <t>No vernal pools or seasonal wetlands would be affected by constrcution of Dunnigan Pipeline</t>
  </si>
  <si>
    <t>Upland Riparian (0.10 acre permanent impact @2:1 mitigation ratio)</t>
  </si>
  <si>
    <t>No effects on forested wetland from Dunnigan Pipeline.</t>
  </si>
  <si>
    <t>Assumes mitigation for all impacts to occur at a mitigation bank. Assumes 50 shrubs affected in permanent and temporary impact areas</t>
  </si>
  <si>
    <t>No permanent impacts on canal/dtich. Assume 0.16 acre  of temporary impact to ditches and 0.20 acre of temporary impacts to canals to be restored during Construction phase. Unit cost based on median estimated cost for 1 acre of mitigation bank credit.</t>
  </si>
  <si>
    <t>Restoration of temporary impact areas to 5.83 acres of managed wetland, 0.20 acre of canal and 0.16 acre of ditch to be covered under Construction Phase.</t>
  </si>
  <si>
    <t>Giant garter snake (upland habitat, (Modeled Upland habitat: 0.48 acres permanent impact; 12.92 acres temporary impact)</t>
  </si>
  <si>
    <t>Restoration of temporary impact areas to be covered under Construction Phase</t>
  </si>
  <si>
    <t>Mitigation cost included under BA terrestrial wildlife table. Assumes mitigation for all impacts to occur at a mitigation bank. Assumes 50 shrubs affected in permanent and temporary impact areas</t>
  </si>
  <si>
    <t>1 monitors/day</t>
  </si>
  <si>
    <t>Assume 15.29 acres of temporary impact on orchards and 0.14 acre of ornamental woodland to be restored during Construction phase.</t>
  </si>
  <si>
    <t>Compensation for special-status plant species to be covered under land cover type mitigation; if applicable.</t>
  </si>
  <si>
    <t>Assume 1 biological monitor per day, 210 days per year, 2 years of construction. Unit price, per monitor, is $1,400/day (same unit price as cultural monitors)</t>
  </si>
  <si>
    <t>No cost asssociated with this measure; CRLF do not occur in Dunningan Pipeline project footprint.</t>
  </si>
  <si>
    <t xml:space="preserve">Restore Temporarily Disturbed Giant Gartersnake Aquatic and Upland Habitat to Pre-Project Conditions </t>
  </si>
  <si>
    <t xml:space="preserve">Compensate for Permanent and Temporary Losses of Giant Gartersnake Aquatic and Upland Habitats </t>
  </si>
  <si>
    <t>California red-legged frog (Aquatic habitat impacts: permanent [0.0 acres]; temporary [0.0 acres])</t>
  </si>
  <si>
    <t>California red-legged frog (Upland habitat impacts: permanent [0.0 acres]; temporary [0.0 acres])</t>
  </si>
  <si>
    <t>Vernal Pool Branchiopod Habitat (Total Modeled Habitat  [0.0 acres])</t>
  </si>
  <si>
    <t xml:space="preserve">Valley elderberry longhorn beetle </t>
  </si>
  <si>
    <t>Compensate for Impacts on Occupied Vernal Pool Branchiopod Habitat (Modeled habitat: 0.0 acres permanent impact; 0.0 acres indirect impact)</t>
  </si>
  <si>
    <t xml:space="preserve">Transplant Permanently Affected Elderberry Shrubs and Compensate for Loss of Valley Elderberry Longhorn Beetle and its Habitat </t>
  </si>
  <si>
    <t xml:space="preserve">Mitigation costs for permanent impacts covered by sensitive natural community mitigation. </t>
  </si>
  <si>
    <t xml:space="preserve">Compensate for Loss of Monarch Butterfly Nectar and Larval Host Plants </t>
  </si>
  <si>
    <t>Compensate for Loss of Crotch Bumble Bee and Western Bumble Bee Habitat</t>
  </si>
  <si>
    <t>Mitigation costs for permanent impacts covered by sensitive natural community mitigation.</t>
  </si>
  <si>
    <t>Swainson's hawk (Modeled Foraging habitat: 0.48 acre permanent impact; 68.8 acres temporary impact)</t>
  </si>
  <si>
    <t>Giant garter snake (aquatic habitat) (Modeled Aquatic habitat: 0.005 acre permanent impact; 6.19 acres temporary impact)</t>
  </si>
  <si>
    <t>Swainson's hawk (Modeled Nesting habitat: 0.10 acre permanent impact; 1.83 acres temporary impact)</t>
  </si>
  <si>
    <t>Assumes mitigation for permanent impacts to be stacked with upland riparian credits for other species and/or sensitive community mitigation.  Assumes that the acquired upland riparian credits occur in habitat range for Swainson's hawk.</t>
  </si>
  <si>
    <t>Tri-colored blackbird (Modeled Foraging habitat: 0.48 acres permanent impact; 63.0 acres temporary impact)</t>
  </si>
  <si>
    <t>Tri-colored blackbird (Modeled Nesting habitat: 0.00 acre permanent impact; 5.83 acres temporary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</si>
</sst>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s>
  <fonts count="18">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2"/>
      <name val="SWISS"/>
    </font>
    <font>
      <sz val="10"/>
      <color indexed="8"/>
      <name val="Calibri"/>
      <family val="2"/>
      <scheme val="minor"/>
    </font>
    <font>
      <sz val="10"/>
      <name val="Calibri"/>
      <family val="2"/>
      <scheme val="minor"/>
    </font>
    <font>
      <sz val="10"/>
      <color rgb="FF000000"/>
      <name val="Times New Roman"/>
      <family val="1"/>
    </font>
    <font>
      <i/>
      <sz val="10"/>
      <name val="Calibri"/>
      <family val="2"/>
      <scheme val="minor"/>
    </font>
    <font>
      <sz val="12"/>
      <name val="Times New Roman"/>
      <family val="1"/>
    </font>
    <font>
      <b/>
      <sz val="12"/>
      <name val="Times New Roman"/>
      <family val="1"/>
    </font>
    <font>
      <b/>
      <sz val="10"/>
      <color rgb="FF44546A"/>
      <name val="Times New Roman"/>
      <family val="1"/>
    </font>
    <font>
      <sz val="8"/>
      <name val="Calibri"/>
      <family val="2"/>
      <scheme val="minor"/>
    </font>
    <font>
      <i/>
      <sz val="10"/>
      <color theme="1"/>
      <name val="Calibri"/>
      <family val="2"/>
      <scheme val="minor"/>
    </font>
    <font>
      <b/>
      <i/>
      <sz val="10"/>
      <color theme="1"/>
      <name val="Calibri"/>
      <family val="2"/>
      <scheme val="minor"/>
    </font>
    <font>
      <sz val="12"/>
      <color theme="1"/>
      <name val="Times New Roman"/>
      <family val="1"/>
    </font>
    <font>
      <b/>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9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43" fontId="1" fillId="0" borderId="0" applyFont="0" applyFill="0" applyBorder="0" applyAlignment="0" applyProtection="0"/>
  </cellStyleXfs>
  <cellXfs count="219">
    <xf numFmtId="0" fontId="0" fillId="0" borderId="0" xfId="0"/>
    <xf numFmtId="0" fontId="2" fillId="0" borderId="1" xfId="0" applyFont="1" applyBorder="1" applyAlignment="1"/>
    <xf numFmtId="0" fontId="3" fillId="0" borderId="0" xfId="0" applyFont="1"/>
    <xf numFmtId="0" fontId="2" fillId="0" borderId="2" xfId="0" applyFont="1" applyBorder="1" applyAlignment="1"/>
    <xf numFmtId="0" fontId="2" fillId="0" borderId="3" xfId="0" applyFont="1" applyBorder="1" applyAlignment="1"/>
    <xf numFmtId="0" fontId="3" fillId="0" borderId="3" xfId="0" applyFont="1" applyBorder="1" applyAlignment="1"/>
    <xf numFmtId="0" fontId="2" fillId="0" borderId="2" xfId="0" applyFont="1" applyBorder="1" applyAlignment="1">
      <alignment horizontal="left"/>
    </xf>
    <xf numFmtId="0" fontId="2" fillId="0" borderId="3" xfId="0" applyFont="1" applyBorder="1" applyAlignment="1">
      <alignment horizontal="left"/>
    </xf>
    <xf numFmtId="0" fontId="3" fillId="0" borderId="3" xfId="0" applyFont="1" applyBorder="1" applyAlignment="1">
      <alignment horizontal="left"/>
    </xf>
    <xf numFmtId="0" fontId="3" fillId="0" borderId="1" xfId="0" applyFont="1" applyBorder="1" applyAlignment="1">
      <alignment horizontal="center" vertical="top"/>
    </xf>
    <xf numFmtId="0" fontId="3" fillId="0" borderId="1" xfId="0" applyFont="1" applyBorder="1" applyAlignment="1">
      <alignment horizontal="left" vertical="top" wrapText="1"/>
    </xf>
    <xf numFmtId="44" fontId="3" fillId="0" borderId="1" xfId="1" applyFont="1" applyBorder="1" applyAlignment="1">
      <alignment horizontal="center" vertical="top"/>
    </xf>
    <xf numFmtId="0" fontId="3" fillId="0" borderId="1" xfId="0" applyFont="1" applyBorder="1" applyAlignment="1">
      <alignment vertical="top" wrapText="1"/>
    </xf>
    <xf numFmtId="0" fontId="3" fillId="0" borderId="1" xfId="0" applyFont="1" applyBorder="1"/>
    <xf numFmtId="0" fontId="3" fillId="0" borderId="1" xfId="0" applyFont="1" applyBorder="1" applyAlignment="1">
      <alignment vertical="top"/>
    </xf>
    <xf numFmtId="0" fontId="2" fillId="2" borderId="1" xfId="0" applyFont="1" applyFill="1" applyBorder="1"/>
    <xf numFmtId="44" fontId="2" fillId="2" borderId="1" xfId="0" applyNumberFormat="1" applyFont="1" applyFill="1" applyBorder="1"/>
    <xf numFmtId="9" fontId="3" fillId="0" borderId="1" xfId="2" applyFont="1" applyBorder="1" applyAlignment="1">
      <alignment horizontal="center" vertical="top"/>
    </xf>
    <xf numFmtId="44" fontId="3" fillId="0" borderId="1" xfId="0" applyNumberFormat="1" applyFont="1" applyBorder="1" applyAlignment="1">
      <alignment horizontal="center" vertical="top"/>
    </xf>
    <xf numFmtId="44" fontId="3" fillId="0" borderId="1" xfId="0" applyNumberFormat="1" applyFont="1" applyBorder="1"/>
    <xf numFmtId="0" fontId="3" fillId="0" borderId="1" xfId="0" applyFont="1" applyBorder="1" applyAlignment="1">
      <alignment horizontal="left" wrapText="1"/>
    </xf>
    <xf numFmtId="0" fontId="3" fillId="0" borderId="1" xfId="0" applyFont="1" applyBorder="1" applyAlignment="1">
      <alignment wrapText="1"/>
    </xf>
    <xf numFmtId="0" fontId="3" fillId="0" borderId="5" xfId="0" applyFont="1" applyFill="1" applyBorder="1"/>
    <xf numFmtId="0" fontId="3" fillId="0" borderId="4" xfId="0" applyFont="1" applyBorder="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2" xfId="0" applyFont="1" applyBorder="1"/>
    <xf numFmtId="0" fontId="3" fillId="0" borderId="3" xfId="0" applyFont="1" applyBorder="1"/>
    <xf numFmtId="0" fontId="3" fillId="0" borderId="4" xfId="0" applyFont="1" applyBorder="1"/>
    <xf numFmtId="0" fontId="3" fillId="0" borderId="0" xfId="0" applyFont="1" applyBorder="1"/>
    <xf numFmtId="0" fontId="3" fillId="0" borderId="9" xfId="0" applyFont="1" applyBorder="1" applyAlignment="1">
      <alignment horizontal="left"/>
    </xf>
    <xf numFmtId="0" fontId="3" fillId="0" borderId="10" xfId="0" applyFont="1" applyBorder="1" applyAlignment="1">
      <alignment horizontal="left"/>
    </xf>
    <xf numFmtId="0" fontId="2" fillId="0" borderId="0" xfId="0" applyFont="1"/>
    <xf numFmtId="0" fontId="2" fillId="0" borderId="12" xfId="0" applyFont="1" applyBorder="1" applyAlignment="1">
      <alignment wrapText="1"/>
    </xf>
    <xf numFmtId="0" fontId="2" fillId="0" borderId="12" xfId="0" applyFont="1" applyBorder="1" applyAlignment="1">
      <alignment horizontal="center" wrapText="1"/>
    </xf>
    <xf numFmtId="0" fontId="2" fillId="0" borderId="13" xfId="0" applyFont="1" applyBorder="1" applyAlignment="1">
      <alignment wrapText="1"/>
    </xf>
    <xf numFmtId="0" fontId="2" fillId="0" borderId="1" xfId="0" applyFont="1" applyBorder="1" applyAlignment="1">
      <alignment horizontal="center" wrapText="1"/>
    </xf>
    <xf numFmtId="0" fontId="2" fillId="0" borderId="13" xfId="0" applyFont="1" applyBorder="1" applyAlignment="1">
      <alignment horizontal="center" wrapText="1"/>
    </xf>
    <xf numFmtId="0" fontId="2" fillId="0" borderId="3" xfId="0" applyFont="1" applyBorder="1" applyAlignment="1">
      <alignment horizontal="left"/>
    </xf>
    <xf numFmtId="0" fontId="3" fillId="0" borderId="0" xfId="0" applyFont="1" applyAlignment="1">
      <alignment horizontal="left" vertical="top"/>
    </xf>
    <xf numFmtId="0" fontId="2" fillId="0" borderId="0" xfId="0" applyFont="1" applyAlignment="1">
      <alignment horizontal="left" vertical="top"/>
    </xf>
    <xf numFmtId="0" fontId="3" fillId="0" borderId="0" xfId="0" applyFont="1" applyBorder="1" applyAlignment="1">
      <alignment horizontal="left" vertical="top"/>
    </xf>
    <xf numFmtId="0" fontId="6" fillId="0" borderId="1" xfId="3" applyFont="1" applyBorder="1" applyAlignment="1" applyProtection="1">
      <alignment horizontal="left" indent="2"/>
      <protection locked="0"/>
    </xf>
    <xf numFmtId="0" fontId="6" fillId="0" borderId="1" xfId="3" applyFont="1" applyBorder="1" applyAlignment="1" applyProtection="1">
      <alignment horizontal="left" wrapText="1" indent="2"/>
      <protection locked="0"/>
    </xf>
    <xf numFmtId="0" fontId="3" fillId="0" borderId="1" xfId="0" applyFont="1" applyBorder="1" applyAlignment="1">
      <alignment horizontal="left" vertical="top" wrapText="1" indent="2"/>
    </xf>
    <xf numFmtId="0" fontId="4" fillId="0" borderId="0" xfId="0" applyFont="1"/>
    <xf numFmtId="0" fontId="4" fillId="0" borderId="0" xfId="0" applyFont="1" applyAlignment="1">
      <alignment wrapText="1"/>
    </xf>
    <xf numFmtId="0" fontId="7" fillId="0" borderId="1" xfId="0" applyFont="1" applyBorder="1" applyAlignment="1">
      <alignment horizontal="left" vertical="top" wrapText="1"/>
    </xf>
    <xf numFmtId="0" fontId="7" fillId="0" borderId="1" xfId="4" applyFont="1" applyBorder="1" applyAlignment="1">
      <alignment horizontal="left" vertical="top" wrapText="1"/>
    </xf>
    <xf numFmtId="0" fontId="4" fillId="0" borderId="1" xfId="0" applyFont="1" applyBorder="1" applyAlignment="1">
      <alignment horizontal="center" vertical="top"/>
    </xf>
    <xf numFmtId="0" fontId="7" fillId="0" borderId="0" xfId="0" applyFont="1" applyAlignment="1">
      <alignment vertical="top" wrapText="1"/>
    </xf>
    <xf numFmtId="0" fontId="3" fillId="0" borderId="0" xfId="0" applyFont="1" applyAlignment="1">
      <alignment vertical="top"/>
    </xf>
    <xf numFmtId="3" fontId="3" fillId="0" borderId="1" xfId="0" applyNumberFormat="1" applyFont="1" applyBorder="1" applyAlignment="1">
      <alignment horizontal="center" vertical="top"/>
    </xf>
    <xf numFmtId="0" fontId="10" fillId="0" borderId="0" xfId="0" applyFont="1"/>
    <xf numFmtId="0" fontId="11" fillId="0" borderId="0" xfId="0" applyFont="1" applyAlignment="1">
      <alignment horizontal="left" vertical="center" indent="5"/>
    </xf>
    <xf numFmtId="0" fontId="11" fillId="0" borderId="0" xfId="0" applyFont="1"/>
    <xf numFmtId="0" fontId="12" fillId="0" borderId="0" xfId="0" applyFont="1" applyAlignment="1">
      <alignment horizontal="left" vertical="center" indent="5"/>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14" fillId="0" borderId="0" xfId="0" applyFont="1" applyAlignment="1">
      <alignment vertical="top" wrapText="1"/>
    </xf>
    <xf numFmtId="0" fontId="15" fillId="0" borderId="0" xfId="0" applyFont="1" applyAlignment="1">
      <alignment vertical="top" wrapText="1"/>
    </xf>
    <xf numFmtId="0" fontId="14" fillId="0" borderId="0" xfId="0" applyFont="1" applyBorder="1" applyAlignment="1">
      <alignment vertical="top" wrapText="1"/>
    </xf>
    <xf numFmtId="0" fontId="14" fillId="0" borderId="1" xfId="0" applyFont="1" applyBorder="1" applyAlignment="1">
      <alignment horizontal="left" vertical="top" wrapText="1" indent="2"/>
    </xf>
    <xf numFmtId="0" fontId="7" fillId="0" borderId="1" xfId="4" applyFont="1" applyFill="1" applyBorder="1" applyAlignment="1">
      <alignment horizontal="left" vertical="top" wrapText="1"/>
    </xf>
    <xf numFmtId="0" fontId="14" fillId="0" borderId="1" xfId="0" applyFont="1" applyFill="1" applyBorder="1" applyAlignment="1">
      <alignment horizontal="left" vertical="top" wrapText="1" indent="2"/>
    </xf>
    <xf numFmtId="0" fontId="4" fillId="0" borderId="1" xfId="0" applyFont="1" applyBorder="1" applyAlignment="1">
      <alignment horizontal="left" vertical="top" wrapText="1"/>
    </xf>
    <xf numFmtId="0" fontId="16" fillId="0" borderId="0" xfId="0" applyFont="1" applyBorder="1"/>
    <xf numFmtId="0" fontId="14" fillId="0" borderId="1" xfId="0" applyFont="1" applyBorder="1" applyAlignment="1">
      <alignment horizontal="left" indent="2"/>
    </xf>
    <xf numFmtId="0" fontId="3" fillId="0" borderId="0" xfId="0" applyFont="1" applyAlignment="1">
      <alignment horizontal="left" vertical="top" indent="1"/>
    </xf>
    <xf numFmtId="44" fontId="7" fillId="0" borderId="1" xfId="1" applyFont="1" applyBorder="1" applyAlignment="1">
      <alignment horizontal="center" vertical="top"/>
    </xf>
    <xf numFmtId="0" fontId="7" fillId="0" borderId="1" xfId="0" applyFont="1" applyBorder="1" applyAlignment="1">
      <alignment horizontal="center" vertical="top"/>
    </xf>
    <xf numFmtId="0" fontId="2" fillId="0" borderId="3" xfId="0" applyFont="1" applyBorder="1" applyAlignment="1">
      <alignment horizontal="left"/>
    </xf>
    <xf numFmtId="0" fontId="2" fillId="0" borderId="7" xfId="0" applyFont="1" applyBorder="1" applyAlignment="1">
      <alignment horizontal="left"/>
    </xf>
    <xf numFmtId="0" fontId="3" fillId="0" borderId="1" xfId="0" applyFont="1" applyBorder="1" applyAlignment="1">
      <alignment horizontal="left" vertical="top"/>
    </xf>
    <xf numFmtId="0" fontId="3" fillId="0" borderId="1" xfId="0" applyFont="1" applyBorder="1" applyAlignment="1">
      <alignment horizontal="center" vertical="top" wrapText="1"/>
    </xf>
    <xf numFmtId="165" fontId="3" fillId="0" borderId="1" xfId="1" applyNumberFormat="1" applyFont="1" applyBorder="1" applyAlignment="1">
      <alignment horizontal="center"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2" fillId="0" borderId="1" xfId="0" applyFont="1" applyBorder="1"/>
    <xf numFmtId="0" fontId="3" fillId="0" borderId="4" xfId="0" applyFont="1" applyBorder="1" applyAlignment="1">
      <alignment horizontal="left" vertical="top"/>
    </xf>
    <xf numFmtId="0" fontId="3" fillId="0" borderId="7" xfId="0" applyFont="1" applyBorder="1" applyAlignment="1">
      <alignment horizontal="left"/>
    </xf>
    <xf numFmtId="0" fontId="2" fillId="0" borderId="5" xfId="0" applyFont="1" applyBorder="1" applyAlignment="1">
      <alignment wrapText="1"/>
    </xf>
    <xf numFmtId="0" fontId="2" fillId="0" borderId="5" xfId="0" applyFont="1" applyBorder="1" applyAlignment="1">
      <alignment horizontal="center" wrapText="1"/>
    </xf>
    <xf numFmtId="0" fontId="3" fillId="0" borderId="1" xfId="0" applyFont="1" applyFill="1" applyBorder="1" applyAlignment="1">
      <alignment horizontal="center" vertical="top"/>
    </xf>
    <xf numFmtId="44" fontId="3" fillId="0" borderId="1" xfId="1" applyFont="1" applyFill="1" applyBorder="1" applyAlignment="1">
      <alignment horizontal="center" vertical="top"/>
    </xf>
    <xf numFmtId="0" fontId="7" fillId="0" borderId="4" xfId="0" applyFont="1" applyBorder="1" applyAlignment="1">
      <alignment wrapText="1"/>
    </xf>
    <xf numFmtId="0" fontId="7" fillId="0" borderId="12" xfId="0" applyFont="1" applyBorder="1" applyAlignment="1">
      <alignment wrapText="1"/>
    </xf>
    <xf numFmtId="0" fontId="7" fillId="0" borderId="0" xfId="0" applyFont="1" applyAlignment="1">
      <alignment wrapText="1"/>
    </xf>
    <xf numFmtId="0" fontId="17" fillId="0" borderId="0" xfId="0" applyFont="1" applyAlignment="1">
      <alignment wrapText="1"/>
    </xf>
    <xf numFmtId="0" fontId="7" fillId="0" borderId="0" xfId="0" applyFont="1" applyBorder="1" applyAlignment="1">
      <alignment wrapText="1"/>
    </xf>
    <xf numFmtId="0" fontId="3" fillId="0" borderId="4" xfId="0" applyFont="1" applyBorder="1" applyAlignment="1">
      <alignment vertical="top"/>
    </xf>
    <xf numFmtId="0" fontId="7" fillId="0" borderId="1" xfId="0" applyFont="1" applyBorder="1" applyAlignment="1">
      <alignment vertical="top" wrapText="1"/>
    </xf>
    <xf numFmtId="0" fontId="9" fillId="0" borderId="1" xfId="0" applyFont="1" applyBorder="1" applyAlignment="1">
      <alignment wrapText="1"/>
    </xf>
    <xf numFmtId="0" fontId="7" fillId="0" borderId="1" xfId="0" applyFont="1" applyBorder="1" applyAlignment="1">
      <alignment wrapText="1"/>
    </xf>
    <xf numFmtId="0" fontId="7" fillId="0" borderId="1" xfId="0" applyFont="1" applyFill="1" applyBorder="1" applyAlignment="1">
      <alignment wrapText="1"/>
    </xf>
    <xf numFmtId="0" fontId="7" fillId="0" borderId="1" xfId="0" applyFont="1" applyFill="1" applyBorder="1" applyAlignment="1">
      <alignment vertical="top" wrapText="1"/>
    </xf>
    <xf numFmtId="0" fontId="7" fillId="0" borderId="1" xfId="0" applyFont="1" applyFill="1" applyBorder="1" applyAlignment="1">
      <alignment horizontal="center" vertical="top"/>
    </xf>
    <xf numFmtId="44" fontId="7" fillId="0" borderId="1" xfId="1" applyFont="1" applyFill="1" applyBorder="1" applyAlignment="1">
      <alignment horizontal="center" vertical="top"/>
    </xf>
    <xf numFmtId="0" fontId="14" fillId="0" borderId="1" xfId="0" applyFont="1" applyBorder="1" applyAlignment="1">
      <alignment vertical="top" wrapText="1"/>
    </xf>
    <xf numFmtId="0" fontId="14" fillId="0" borderId="12" xfId="0" applyFont="1" applyBorder="1" applyAlignment="1">
      <alignment vertical="top" wrapText="1"/>
    </xf>
    <xf numFmtId="0" fontId="14" fillId="0" borderId="4" xfId="0" applyFont="1" applyBorder="1" applyAlignment="1">
      <alignment vertical="top" wrapText="1"/>
    </xf>
    <xf numFmtId="0" fontId="15" fillId="0" borderId="13" xfId="0" applyFont="1" applyBorder="1" applyAlignment="1">
      <alignment horizontal="center" wrapText="1"/>
    </xf>
    <xf numFmtId="0" fontId="9" fillId="0" borderId="1" xfId="0" applyFont="1" applyBorder="1" applyAlignment="1">
      <alignment vertical="top" wrapText="1"/>
    </xf>
    <xf numFmtId="0" fontId="3" fillId="0" borderId="12" xfId="0" applyFont="1" applyBorder="1"/>
    <xf numFmtId="0" fontId="7" fillId="0" borderId="1" xfId="0" applyFont="1" applyBorder="1"/>
    <xf numFmtId="0" fontId="2" fillId="0" borderId="12" xfId="0" applyFont="1" applyBorder="1"/>
    <xf numFmtId="0" fontId="3" fillId="0" borderId="12" xfId="0" applyFont="1" applyBorder="1" applyAlignment="1"/>
    <xf numFmtId="0" fontId="4" fillId="0" borderId="1" xfId="0" applyFont="1" applyBorder="1"/>
    <xf numFmtId="0" fontId="3" fillId="3" borderId="1" xfId="0" applyFont="1" applyFill="1" applyBorder="1"/>
    <xf numFmtId="14" fontId="3" fillId="0" borderId="4" xfId="0" applyNumberFormat="1" applyFont="1" applyBorder="1" applyAlignment="1">
      <alignment horizontal="left"/>
    </xf>
    <xf numFmtId="0" fontId="3" fillId="3" borderId="1" xfId="0" applyFont="1" applyFill="1" applyBorder="1" applyAlignment="1">
      <alignment horizontal="center" vertical="top"/>
    </xf>
    <xf numFmtId="0" fontId="3" fillId="3" borderId="1" xfId="0" applyFont="1" applyFill="1" applyBorder="1" applyAlignment="1">
      <alignment horizontal="left" vertical="top" wrapText="1"/>
    </xf>
    <xf numFmtId="44" fontId="3" fillId="3" borderId="1" xfId="1" applyFont="1" applyFill="1" applyBorder="1" applyAlignment="1">
      <alignment horizontal="center" vertical="top"/>
    </xf>
    <xf numFmtId="0" fontId="3" fillId="3" borderId="1" xfId="0" applyFont="1" applyFill="1" applyBorder="1" applyAlignment="1">
      <alignment vertical="top" wrapText="1"/>
    </xf>
    <xf numFmtId="0" fontId="3" fillId="0" borderId="1" xfId="0" applyFont="1" applyFill="1" applyBorder="1" applyAlignment="1">
      <alignment horizontal="left" vertical="top" wrapText="1"/>
    </xf>
    <xf numFmtId="0" fontId="7" fillId="0" borderId="1" xfId="0" applyFont="1" applyFill="1" applyBorder="1"/>
    <xf numFmtId="165" fontId="2" fillId="2" borderId="1" xfId="0" applyNumberFormat="1" applyFont="1" applyFill="1" applyBorder="1"/>
    <xf numFmtId="0" fontId="15" fillId="2" borderId="1" xfId="0" applyFont="1" applyFill="1" applyBorder="1" applyAlignment="1">
      <alignment vertical="top" wrapText="1"/>
    </xf>
    <xf numFmtId="0" fontId="7" fillId="2" borderId="1" xfId="0" applyFont="1" applyFill="1" applyBorder="1" applyAlignment="1">
      <alignment vertical="top" wrapText="1"/>
    </xf>
    <xf numFmtId="0" fontId="2" fillId="2" borderId="1" xfId="0" applyFont="1" applyFill="1" applyBorder="1" applyAlignment="1">
      <alignment horizontal="left" vertical="top"/>
    </xf>
    <xf numFmtId="0" fontId="2" fillId="2" borderId="0" xfId="0" applyFont="1" applyFill="1" applyAlignment="1">
      <alignment horizontal="left" vertical="top"/>
    </xf>
    <xf numFmtId="0" fontId="3" fillId="2" borderId="6" xfId="0" applyFont="1" applyFill="1" applyBorder="1"/>
    <xf numFmtId="0" fontId="3" fillId="2" borderId="7" xfId="0" applyFont="1" applyFill="1" applyBorder="1"/>
    <xf numFmtId="0" fontId="3" fillId="2" borderId="8" xfId="0" applyFont="1" applyFill="1" applyBorder="1"/>
    <xf numFmtId="0" fontId="3" fillId="2" borderId="0" xfId="0" applyFont="1" applyFill="1" applyAlignment="1">
      <alignment horizontal="left" vertical="top"/>
    </xf>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3" fillId="2" borderId="0" xfId="0" applyFont="1" applyFill="1" applyBorder="1" applyAlignment="1">
      <alignment horizontal="left" vertical="top"/>
    </xf>
    <xf numFmtId="0" fontId="3" fillId="0" borderId="0" xfId="0" applyFont="1" applyFill="1"/>
    <xf numFmtId="0" fontId="3" fillId="0" borderId="0" xfId="0" applyFont="1" applyFill="1" applyAlignment="1">
      <alignment horizontal="left" vertical="top"/>
    </xf>
    <xf numFmtId="0" fontId="17" fillId="2" borderId="1" xfId="0" applyFont="1" applyFill="1" applyBorder="1" applyAlignment="1">
      <alignment wrapText="1"/>
    </xf>
    <xf numFmtId="0" fontId="3" fillId="0" borderId="1" xfId="0" applyFont="1" applyFill="1" applyBorder="1"/>
    <xf numFmtId="0" fontId="3" fillId="0" borderId="0" xfId="0" applyFont="1" applyAlignment="1">
      <alignment horizontal="center"/>
    </xf>
    <xf numFmtId="0" fontId="3" fillId="0" borderId="1" xfId="0" applyFont="1" applyFill="1" applyBorder="1" applyAlignment="1">
      <alignment vertical="top" wrapText="1"/>
    </xf>
    <xf numFmtId="0" fontId="9" fillId="0" borderId="1" xfId="0" applyFont="1" applyBorder="1" applyAlignment="1">
      <alignment horizontal="left" vertical="top" wrapText="1"/>
    </xf>
    <xf numFmtId="44" fontId="3" fillId="0" borderId="1" xfId="1" applyNumberFormat="1" applyFont="1" applyBorder="1" applyAlignment="1">
      <alignment horizontal="center" vertical="top"/>
    </xf>
    <xf numFmtId="44" fontId="7" fillId="0" borderId="1" xfId="1" applyNumberFormat="1" applyFont="1" applyBorder="1" applyAlignment="1">
      <alignment horizontal="center" vertical="top"/>
    </xf>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vertical="top" wrapText="1"/>
    </xf>
    <xf numFmtId="0" fontId="3" fillId="0" borderId="0" xfId="0" applyFont="1" applyBorder="1" applyAlignment="1">
      <alignment vertical="top" wrapText="1"/>
    </xf>
    <xf numFmtId="43" fontId="3" fillId="0" borderId="0" xfId="5" applyFont="1"/>
    <xf numFmtId="0" fontId="2" fillId="0" borderId="1" xfId="0" applyFont="1" applyBorder="1" applyAlignment="1">
      <alignment horizontal="center" vertical="top"/>
    </xf>
    <xf numFmtId="0" fontId="2" fillId="0" borderId="1" xfId="0" applyFont="1" applyBorder="1" applyAlignment="1">
      <alignment horizontal="center" vertical="top" wrapText="1"/>
    </xf>
    <xf numFmtId="44" fontId="2" fillId="5" borderId="1" xfId="0" applyNumberFormat="1" applyFont="1" applyFill="1" applyBorder="1"/>
    <xf numFmtId="0" fontId="3" fillId="5" borderId="1" xfId="0" applyFont="1" applyFill="1" applyBorder="1"/>
    <xf numFmtId="0" fontId="4" fillId="0" borderId="0" xfId="0" applyFont="1" applyFill="1"/>
    <xf numFmtId="0" fontId="7" fillId="0" borderId="0" xfId="0" applyFont="1"/>
    <xf numFmtId="0" fontId="2" fillId="5" borderId="2" xfId="0" applyFont="1" applyFill="1" applyBorder="1" applyAlignment="1"/>
    <xf numFmtId="0" fontId="2" fillId="5" borderId="3" xfId="0" applyFont="1" applyFill="1" applyBorder="1" applyAlignment="1"/>
    <xf numFmtId="0" fontId="2" fillId="5" borderId="4" xfId="0" applyFont="1" applyFill="1" applyBorder="1" applyAlignment="1"/>
    <xf numFmtId="44" fontId="3" fillId="0" borderId="0" xfId="0" applyNumberFormat="1" applyFont="1"/>
    <xf numFmtId="2" fontId="3" fillId="0" borderId="0" xfId="0" applyNumberFormat="1" applyFont="1"/>
    <xf numFmtId="1" fontId="3" fillId="0" borderId="0" xfId="0" applyNumberFormat="1" applyFont="1"/>
    <xf numFmtId="2" fontId="7" fillId="0" borderId="0" xfId="0" applyNumberFormat="1" applyFont="1" applyAlignment="1">
      <alignment wrapText="1"/>
    </xf>
    <xf numFmtId="0" fontId="4" fillId="0" borderId="1" xfId="0" applyFont="1" applyFill="1" applyBorder="1" applyAlignment="1">
      <alignment horizontal="center" vertical="top"/>
    </xf>
    <xf numFmtId="0" fontId="7" fillId="6" borderId="1" xfId="0" applyFont="1" applyFill="1" applyBorder="1" applyAlignment="1">
      <alignment vertical="top" wrapText="1"/>
    </xf>
    <xf numFmtId="0" fontId="3" fillId="6" borderId="1" xfId="0" applyFont="1" applyFill="1" applyBorder="1" applyAlignment="1">
      <alignment horizontal="center" vertical="top"/>
    </xf>
    <xf numFmtId="0" fontId="7" fillId="6" borderId="1" xfId="0" applyFont="1" applyFill="1" applyBorder="1" applyAlignment="1">
      <alignment horizontal="center" vertical="top"/>
    </xf>
    <xf numFmtId="0" fontId="3" fillId="6" borderId="1" xfId="0" applyFont="1" applyFill="1" applyBorder="1" applyAlignment="1">
      <alignment horizontal="left" vertical="top" wrapText="1" indent="2"/>
    </xf>
    <xf numFmtId="3" fontId="3" fillId="6" borderId="1" xfId="0" applyNumberFormat="1" applyFont="1" applyFill="1" applyBorder="1" applyAlignment="1">
      <alignment horizontal="center" vertical="top"/>
    </xf>
    <xf numFmtId="44" fontId="3" fillId="6" borderId="1" xfId="1" applyNumberFormat="1" applyFont="1" applyFill="1" applyBorder="1" applyAlignment="1">
      <alignment horizontal="center" vertical="top"/>
    </xf>
    <xf numFmtId="0" fontId="7" fillId="6" borderId="1" xfId="0" applyFont="1" applyFill="1" applyBorder="1" applyAlignment="1">
      <alignment horizontal="left" vertical="top" wrapText="1" indent="2"/>
    </xf>
    <xf numFmtId="44" fontId="7" fillId="6" borderId="1" xfId="1" applyNumberFormat="1" applyFont="1" applyFill="1" applyBorder="1" applyAlignment="1">
      <alignment horizontal="center" vertical="top"/>
    </xf>
    <xf numFmtId="164" fontId="3" fillId="6" borderId="1" xfId="5"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0" fontId="3" fillId="0" borderId="1" xfId="0" applyFont="1" applyFill="1" applyBorder="1" applyAlignment="1">
      <alignment horizontal="center" vertical="top" wrapText="1"/>
    </xf>
    <xf numFmtId="0" fontId="4" fillId="0" borderId="1" xfId="0" applyFont="1" applyFill="1" applyBorder="1"/>
    <xf numFmtId="0" fontId="2" fillId="0" borderId="13" xfId="0" applyFont="1" applyFill="1" applyBorder="1" applyAlignment="1">
      <alignment wrapText="1"/>
    </xf>
    <xf numFmtId="0" fontId="2" fillId="0" borderId="1" xfId="0" applyFont="1" applyFill="1" applyBorder="1" applyAlignment="1">
      <alignment horizontal="center" wrapText="1"/>
    </xf>
    <xf numFmtId="0" fontId="2" fillId="0" borderId="13" xfId="0" applyFont="1" applyFill="1" applyBorder="1" applyAlignment="1">
      <alignment horizontal="center" wrapText="1"/>
    </xf>
    <xf numFmtId="0" fontId="14" fillId="0" borderId="1" xfId="0" applyFont="1" applyFill="1" applyBorder="1" applyAlignment="1">
      <alignment horizontal="left" vertical="top" wrapText="1" indent="1"/>
    </xf>
    <xf numFmtId="44" fontId="4" fillId="0" borderId="1" xfId="1" applyFont="1" applyFill="1" applyBorder="1" applyAlignment="1">
      <alignment horizontal="center" vertical="top"/>
    </xf>
    <xf numFmtId="0" fontId="7" fillId="0" borderId="1" xfId="0" applyFont="1" applyFill="1" applyBorder="1" applyAlignment="1">
      <alignment horizontal="left" vertical="top" wrapText="1"/>
    </xf>
    <xf numFmtId="0" fontId="9" fillId="0" borderId="1" xfId="0" applyFont="1" applyFill="1" applyBorder="1" applyAlignment="1">
      <alignment horizontal="left" vertical="top" wrapText="1" indent="1"/>
    </xf>
    <xf numFmtId="0" fontId="9" fillId="0" borderId="1"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166" fontId="3" fillId="6" borderId="1" xfId="5" applyNumberFormat="1" applyFont="1" applyFill="1" applyBorder="1" applyAlignment="1">
      <alignment horizontal="left" vertical="top"/>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5" borderId="2" xfId="0" applyFont="1" applyFill="1" applyBorder="1" applyAlignment="1">
      <alignment horizontal="left"/>
    </xf>
    <xf numFmtId="0" fontId="2" fillId="5" borderId="3" xfId="0" applyFont="1" applyFill="1" applyBorder="1" applyAlignment="1">
      <alignment horizontal="left"/>
    </xf>
    <xf numFmtId="0" fontId="2" fillId="5" borderId="4" xfId="0" applyFont="1" applyFill="1" applyBorder="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0" borderId="0" xfId="0" applyFont="1" applyAlignment="1">
      <alignment horizontal="left" wrapText="1"/>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2" xfId="0" applyFont="1" applyFill="1" applyBorder="1" applyAlignment="1">
      <alignment horizontal="right"/>
    </xf>
    <xf numFmtId="0" fontId="2" fillId="2" borderId="3" xfId="0" applyFont="1" applyFill="1" applyBorder="1" applyAlignment="1">
      <alignment horizontal="right"/>
    </xf>
    <xf numFmtId="0" fontId="2" fillId="2" borderId="4" xfId="0" applyFont="1" applyFill="1" applyBorder="1" applyAlignment="1">
      <alignment horizontal="right"/>
    </xf>
    <xf numFmtId="0" fontId="2" fillId="0" borderId="9" xfId="0" applyFont="1" applyBorder="1" applyAlignment="1">
      <alignment horizontal="center" wrapText="1"/>
    </xf>
    <xf numFmtId="0" fontId="2" fillId="0" borderId="11" xfId="0" applyFont="1" applyBorder="1" applyAlignment="1">
      <alignment horizontal="center" wrapText="1"/>
    </xf>
    <xf numFmtId="0" fontId="3" fillId="0" borderId="14" xfId="0" applyFont="1" applyBorder="1" applyAlignment="1">
      <alignment horizontal="left" vertical="top" wrapText="1"/>
    </xf>
    <xf numFmtId="0" fontId="3" fillId="0" borderId="0" xfId="0" applyFont="1" applyBorder="1" applyAlignment="1">
      <alignment horizontal="left" vertical="top" wrapText="1"/>
    </xf>
    <xf numFmtId="43" fontId="3" fillId="5" borderId="1" xfId="5" applyNumberFormat="1" applyFont="1" applyFill="1" applyBorder="1" applyAlignment="1">
      <alignment horizontal="center" vertical="top"/>
    </xf>
    <xf numFmtId="0" fontId="14" fillId="0" borderId="1" xfId="0" applyFont="1" applyFill="1" applyBorder="1" applyAlignment="1">
      <alignment vertical="top" wrapText="1"/>
    </xf>
    <xf numFmtId="0" fontId="11" fillId="0" borderId="0" xfId="0" applyFont="1" applyFill="1" applyAlignment="1">
      <alignment horizontal="left" vertical="center" indent="5"/>
    </xf>
    <xf numFmtId="4" fontId="3" fillId="0" borderId="1" xfId="0" applyNumberFormat="1" applyFont="1" applyFill="1" applyBorder="1" applyAlignment="1">
      <alignment horizontal="center" vertical="top"/>
    </xf>
  </cellXfs>
  <cellStyles count="6">
    <cellStyle name="Comma" xfId="5" builtinId="3"/>
    <cellStyle name="Currency" xfId="1" builtinId="4"/>
    <cellStyle name="Normal" xfId="0" builtinId="0"/>
    <cellStyle name="Normal 2" xfId="4" xr:uid="{80EFCA8A-C00E-4A2D-AC16-0BB36473CBD0}"/>
    <cellStyle name="Normal_DRAFT - protected runner - Shell - Estimate Worsheet 06-09-08" xfId="3" xr:uid="{C55698A3-09B3-4447-A3B4-BA786CC2DAD4}"/>
    <cellStyle name="Percent" xfId="2" builtinId="5"/>
  </cellStyles>
  <dxfs count="0"/>
  <tableStyles count="0" defaultTableStyle="TableStyleMedium2" defaultPivotStyle="PivotStyleLight16"/>
  <colors>
    <mruColors>
      <color rgb="FF99FF99"/>
      <color rgb="FF66FFFF"/>
      <color rgb="FFFFCCFF"/>
      <color rgb="FFFF66CC"/>
      <color rgb="FFFFCC66"/>
      <color rgb="FF99663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07AD-3D8E-4F85-B800-272DD805A88A}">
  <sheetPr>
    <tabColor rgb="FFFFCCFF"/>
  </sheetPr>
  <dimension ref="A1:J41"/>
  <sheetViews>
    <sheetView topLeftCell="A2" zoomScale="115" zoomScaleNormal="115" workbookViewId="0">
      <selection activeCell="G14" sqref="G14"/>
    </sheetView>
  </sheetViews>
  <sheetFormatPr defaultColWidth="8.7109375" defaultRowHeight="12.75"/>
  <cols>
    <col min="1" max="1" width="5.5703125" style="2" customWidth="1"/>
    <col min="2" max="2" width="7.5703125" style="2" customWidth="1"/>
    <col min="3" max="3" width="27.7109375" style="2" customWidth="1"/>
    <col min="4" max="5" width="8.5703125" style="2" customWidth="1"/>
    <col min="6" max="7" width="15.5703125" style="2" customWidth="1"/>
    <col min="8" max="8" width="24.140625" style="2" customWidth="1"/>
    <col min="9" max="9" width="8.7109375" style="2" customWidth="1"/>
    <col min="10" max="10" width="15.5703125" style="2" bestFit="1" customWidth="1"/>
    <col min="11" max="11" width="8.7109375" style="2"/>
    <col min="12" max="12" width="6.140625" style="2" customWidth="1"/>
    <col min="13" max="16384" width="8.7109375" style="2"/>
  </cols>
  <sheetData>
    <row r="1" spans="1:10">
      <c r="A1" s="191" t="s">
        <v>93</v>
      </c>
      <c r="B1" s="192"/>
      <c r="C1" s="192"/>
      <c r="D1" s="192"/>
      <c r="E1" s="193"/>
      <c r="F1" s="1" t="s">
        <v>256</v>
      </c>
      <c r="G1" s="3" t="s">
        <v>254</v>
      </c>
      <c r="H1" s="114">
        <v>44326</v>
      </c>
    </row>
    <row r="2" spans="1:10">
      <c r="A2" s="201" t="s">
        <v>45</v>
      </c>
      <c r="B2" s="202"/>
      <c r="C2" s="202"/>
      <c r="D2" s="202"/>
      <c r="E2" s="202"/>
      <c r="F2" s="202"/>
      <c r="G2" s="202"/>
      <c r="H2" s="203"/>
    </row>
    <row r="3" spans="1:10">
      <c r="A3" s="191" t="s">
        <v>255</v>
      </c>
      <c r="B3" s="192"/>
      <c r="C3" s="193"/>
      <c r="D3" s="3" t="s">
        <v>29</v>
      </c>
      <c r="E3" s="5"/>
      <c r="F3" s="5"/>
      <c r="G3" s="5" t="s">
        <v>33</v>
      </c>
      <c r="H3" s="32"/>
    </row>
    <row r="4" spans="1:10">
      <c r="A4" s="194" t="s">
        <v>0</v>
      </c>
      <c r="B4" s="195"/>
      <c r="C4" s="195"/>
      <c r="D4" s="3" t="s">
        <v>30</v>
      </c>
      <c r="E4" s="5"/>
      <c r="F4" s="5"/>
      <c r="G4" s="5" t="s">
        <v>33</v>
      </c>
      <c r="H4" s="32"/>
    </row>
    <row r="5" spans="1:10">
      <c r="A5" s="34"/>
      <c r="B5" s="35"/>
      <c r="C5" s="35" t="s">
        <v>248</v>
      </c>
      <c r="D5" s="6" t="s">
        <v>31</v>
      </c>
      <c r="E5" s="8"/>
      <c r="F5" s="8"/>
      <c r="G5" s="8" t="s">
        <v>32</v>
      </c>
      <c r="H5" s="32"/>
    </row>
    <row r="6" spans="1:10">
      <c r="A6" s="198" t="s">
        <v>47</v>
      </c>
      <c r="B6" s="199"/>
      <c r="C6" s="199"/>
      <c r="D6" s="199"/>
      <c r="E6" s="199"/>
      <c r="F6" s="199"/>
      <c r="G6" s="199"/>
      <c r="H6" s="200"/>
    </row>
    <row r="7" spans="1:10" s="36" customFormat="1" ht="14.1" customHeight="1">
      <c r="A7" s="37"/>
      <c r="B7" s="196" t="s">
        <v>3</v>
      </c>
      <c r="C7" s="197"/>
      <c r="D7" s="38"/>
      <c r="E7" s="38"/>
      <c r="F7" s="38"/>
      <c r="G7" s="38"/>
      <c r="H7" s="110"/>
    </row>
    <row r="8" spans="1:10" s="36" customFormat="1">
      <c r="A8" s="39" t="s">
        <v>1</v>
      </c>
      <c r="B8" s="40" t="s">
        <v>2</v>
      </c>
      <c r="C8" s="40" t="s">
        <v>8</v>
      </c>
      <c r="D8" s="41" t="s">
        <v>4</v>
      </c>
      <c r="E8" s="41" t="s">
        <v>5</v>
      </c>
      <c r="F8" s="41" t="s">
        <v>6</v>
      </c>
      <c r="G8" s="41" t="s">
        <v>7</v>
      </c>
      <c r="H8" s="41" t="s">
        <v>239</v>
      </c>
    </row>
    <row r="9" spans="1:10">
      <c r="A9" s="9">
        <v>1</v>
      </c>
      <c r="B9" s="9" t="s">
        <v>16</v>
      </c>
      <c r="C9" s="10" t="s">
        <v>11</v>
      </c>
      <c r="D9" s="9">
        <v>1</v>
      </c>
      <c r="E9" s="9" t="s">
        <v>60</v>
      </c>
      <c r="F9" s="11">
        <f>AquaticMitCost!G43</f>
        <v>56000000</v>
      </c>
      <c r="G9" s="11">
        <f>D9*F9</f>
        <v>56000000</v>
      </c>
      <c r="H9" s="112"/>
    </row>
    <row r="10" spans="1:10" ht="38.25">
      <c r="A10" s="9">
        <v>2</v>
      </c>
      <c r="B10" s="9" t="s">
        <v>16</v>
      </c>
      <c r="C10" s="10" t="s">
        <v>265</v>
      </c>
      <c r="D10" s="9">
        <v>1</v>
      </c>
      <c r="E10" s="9" t="s">
        <v>60</v>
      </c>
      <c r="F10" s="11">
        <f>Botanical_Wetland_MitCost!G50</f>
        <v>12280</v>
      </c>
      <c r="G10" s="11">
        <f t="shared" ref="G10:G15" si="0">D10*F10</f>
        <v>12280</v>
      </c>
      <c r="H10" s="13"/>
      <c r="J10" s="160"/>
    </row>
    <row r="11" spans="1:10" ht="51">
      <c r="A11" s="9">
        <v>3</v>
      </c>
      <c r="B11" s="9" t="s">
        <v>16</v>
      </c>
      <c r="C11" s="10" t="s">
        <v>94</v>
      </c>
      <c r="D11" s="9">
        <v>1</v>
      </c>
      <c r="E11" s="9" t="s">
        <v>60</v>
      </c>
      <c r="F11" s="11">
        <f>Wildlife_BA_Species_MitCost!G42</f>
        <v>282630</v>
      </c>
      <c r="G11" s="11">
        <f t="shared" si="0"/>
        <v>282630</v>
      </c>
      <c r="H11" s="13"/>
    </row>
    <row r="12" spans="1:10" ht="38.25">
      <c r="A12" s="9">
        <v>4</v>
      </c>
      <c r="B12" s="9" t="s">
        <v>16</v>
      </c>
      <c r="C12" s="10" t="s">
        <v>95</v>
      </c>
      <c r="D12" s="9">
        <v>1</v>
      </c>
      <c r="E12" s="9" t="s">
        <v>60</v>
      </c>
      <c r="F12" s="11">
        <f>'Wildlife_EIR-S_MitCost'!G46</f>
        <v>574000</v>
      </c>
      <c r="G12" s="89">
        <f t="shared" si="0"/>
        <v>574000</v>
      </c>
      <c r="H12" s="21"/>
    </row>
    <row r="13" spans="1:10">
      <c r="A13" s="9">
        <v>4</v>
      </c>
      <c r="B13" s="9" t="s">
        <v>16</v>
      </c>
      <c r="C13" s="10" t="s">
        <v>10</v>
      </c>
      <c r="D13" s="9">
        <v>1</v>
      </c>
      <c r="E13" s="9" t="s">
        <v>60</v>
      </c>
      <c r="F13" s="74">
        <f>SurfaceWQMitCost!G42</f>
        <v>200000</v>
      </c>
      <c r="G13" s="102">
        <f t="shared" si="0"/>
        <v>200000</v>
      </c>
      <c r="H13" s="21"/>
    </row>
    <row r="14" spans="1:10">
      <c r="A14" s="9">
        <v>5</v>
      </c>
      <c r="B14" s="9" t="s">
        <v>16</v>
      </c>
      <c r="C14" s="10" t="s">
        <v>258</v>
      </c>
      <c r="D14" s="9">
        <v>1</v>
      </c>
      <c r="E14" s="9" t="s">
        <v>60</v>
      </c>
      <c r="F14" s="11">
        <f>'Ag&amp;ForestMitCost'!G31</f>
        <v>46059000</v>
      </c>
      <c r="G14" s="89">
        <f t="shared" si="0"/>
        <v>46059000</v>
      </c>
      <c r="H14" s="112"/>
    </row>
    <row r="15" spans="1:10" ht="38.25">
      <c r="A15" s="9">
        <v>6</v>
      </c>
      <c r="B15" s="9" t="s">
        <v>16</v>
      </c>
      <c r="C15" s="10" t="s">
        <v>12</v>
      </c>
      <c r="D15" s="9">
        <v>1</v>
      </c>
      <c r="E15" s="9" t="s">
        <v>60</v>
      </c>
      <c r="F15" s="11">
        <f>CulturalMitCost!G43</f>
        <v>13303500</v>
      </c>
      <c r="G15" s="89">
        <f t="shared" si="0"/>
        <v>13303500</v>
      </c>
      <c r="H15" s="12" t="s">
        <v>285</v>
      </c>
    </row>
    <row r="16" spans="1:10">
      <c r="A16" s="9">
        <v>7</v>
      </c>
      <c r="B16" s="9" t="s">
        <v>16</v>
      </c>
      <c r="C16" s="10" t="s">
        <v>13</v>
      </c>
      <c r="D16" s="9">
        <v>1</v>
      </c>
      <c r="E16" s="9" t="s">
        <v>60</v>
      </c>
      <c r="F16" s="11">
        <f>PaleoMitCost!G42</f>
        <v>536800</v>
      </c>
      <c r="G16" s="89">
        <f t="shared" ref="G16:G17" si="1">D16*F16</f>
        <v>536800</v>
      </c>
      <c r="H16" s="13"/>
    </row>
    <row r="17" spans="1:8" ht="102">
      <c r="A17" s="9">
        <v>8</v>
      </c>
      <c r="B17" s="9" t="s">
        <v>16</v>
      </c>
      <c r="C17" s="12" t="s">
        <v>9</v>
      </c>
      <c r="D17" s="9">
        <v>1</v>
      </c>
      <c r="E17" s="9" t="s">
        <v>60</v>
      </c>
      <c r="F17" s="11">
        <f>AirQualityMitCost!G43</f>
        <v>3750000</v>
      </c>
      <c r="G17" s="11">
        <f t="shared" si="1"/>
        <v>3750000</v>
      </c>
      <c r="H17" s="12" t="s">
        <v>260</v>
      </c>
    </row>
    <row r="18" spans="1:8">
      <c r="A18" s="9"/>
      <c r="B18" s="9"/>
      <c r="C18" s="13"/>
      <c r="D18" s="14"/>
      <c r="E18" s="14"/>
      <c r="F18" s="14"/>
      <c r="G18" s="14"/>
      <c r="H18" s="13"/>
    </row>
    <row r="19" spans="1:8" ht="15" customHeight="1">
      <c r="A19" s="157" t="s">
        <v>253</v>
      </c>
      <c r="B19" s="158"/>
      <c r="C19" s="158"/>
      <c r="D19" s="158"/>
      <c r="E19" s="158"/>
      <c r="F19" s="159"/>
      <c r="G19" s="153">
        <f>SUM(G9:G17)</f>
        <v>120718210</v>
      </c>
      <c r="H19" s="154"/>
    </row>
    <row r="20" spans="1:8" ht="15" hidden="1" customHeight="1">
      <c r="A20" s="191" t="s">
        <v>15</v>
      </c>
      <c r="B20" s="192"/>
      <c r="C20" s="192"/>
      <c r="D20" s="192"/>
      <c r="E20" s="192"/>
      <c r="F20" s="193"/>
      <c r="G20" s="13"/>
    </row>
    <row r="21" spans="1:8" ht="15" hidden="1" customHeight="1">
      <c r="A21" s="9"/>
      <c r="B21" s="9" t="s">
        <v>16</v>
      </c>
      <c r="C21" s="13" t="s">
        <v>17</v>
      </c>
      <c r="D21" s="17">
        <v>0.02</v>
      </c>
      <c r="E21" s="9"/>
      <c r="F21" s="18">
        <f>G19</f>
        <v>120718210</v>
      </c>
      <c r="G21" s="11">
        <f>G19*D21</f>
        <v>2414364.2000000002</v>
      </c>
    </row>
    <row r="22" spans="1:8" ht="15" hidden="1" customHeight="1">
      <c r="A22" s="15"/>
      <c r="B22" s="15" t="s">
        <v>18</v>
      </c>
      <c r="C22" s="15"/>
      <c r="D22" s="15"/>
      <c r="E22" s="15"/>
      <c r="F22" s="15"/>
      <c r="G22" s="16">
        <f>G19+G21</f>
        <v>123132574.2</v>
      </c>
    </row>
    <row r="23" spans="1:8" ht="15" hidden="1" customHeight="1">
      <c r="A23" s="13"/>
      <c r="B23" s="13"/>
      <c r="C23" s="13" t="s">
        <v>19</v>
      </c>
      <c r="D23" s="17">
        <v>0.15</v>
      </c>
      <c r="E23" s="13"/>
      <c r="F23" s="13"/>
      <c r="G23" s="19">
        <f>G22*D23</f>
        <v>18469886.129999999</v>
      </c>
    </row>
    <row r="24" spans="1:8" ht="25.5" hidden="1" customHeight="1">
      <c r="A24" s="13"/>
      <c r="B24" s="13"/>
      <c r="C24" s="20" t="s">
        <v>20</v>
      </c>
      <c r="D24" s="17"/>
      <c r="E24" s="13"/>
      <c r="F24" s="13"/>
      <c r="G24" s="13"/>
    </row>
    <row r="25" spans="1:8" ht="15" hidden="1" customHeight="1">
      <c r="A25" s="13"/>
      <c r="B25" s="13"/>
      <c r="C25" s="20" t="s">
        <v>21</v>
      </c>
      <c r="D25" s="17"/>
      <c r="E25" s="13"/>
      <c r="F25" s="13"/>
      <c r="G25" s="13"/>
    </row>
    <row r="26" spans="1:8" ht="15" hidden="1" customHeight="1">
      <c r="A26" s="15"/>
      <c r="B26" s="15"/>
      <c r="C26" s="15" t="s">
        <v>36</v>
      </c>
      <c r="D26" s="15"/>
      <c r="E26" s="15"/>
      <c r="F26" s="15"/>
      <c r="G26" s="16">
        <f>G22+G23</f>
        <v>141602460.33000001</v>
      </c>
    </row>
    <row r="27" spans="1:8" ht="15" hidden="1" customHeight="1">
      <c r="A27" s="13"/>
      <c r="B27" s="13"/>
      <c r="C27" s="13" t="s">
        <v>22</v>
      </c>
      <c r="D27" s="17">
        <v>0.02</v>
      </c>
      <c r="E27" s="13"/>
      <c r="F27" s="13"/>
      <c r="G27" s="19">
        <f>G26*D27</f>
        <v>2832049.2066000002</v>
      </c>
      <c r="H27" s="2" t="s">
        <v>23</v>
      </c>
    </row>
    <row r="28" spans="1:8" ht="15" hidden="1" customHeight="1">
      <c r="A28" s="15"/>
      <c r="B28" s="15"/>
      <c r="C28" s="15" t="s">
        <v>24</v>
      </c>
      <c r="D28" s="15"/>
      <c r="E28" s="15"/>
      <c r="F28" s="15"/>
      <c r="G28" s="16">
        <f>G26+G27</f>
        <v>144434509.53660002</v>
      </c>
    </row>
    <row r="29" spans="1:8" ht="15" hidden="1" customHeight="1">
      <c r="A29" s="13"/>
      <c r="B29" s="13"/>
      <c r="C29" s="13" t="s">
        <v>25</v>
      </c>
      <c r="D29" s="17">
        <v>0.04</v>
      </c>
      <c r="E29" s="13"/>
      <c r="F29" s="13"/>
      <c r="G29" s="19">
        <f>G28*D29</f>
        <v>5777380.3814640008</v>
      </c>
      <c r="H29" s="2" t="s">
        <v>26</v>
      </c>
    </row>
    <row r="30" spans="1:8" ht="15" hidden="1" customHeight="1">
      <c r="A30" s="15"/>
      <c r="B30" s="15"/>
      <c r="C30" s="15" t="s">
        <v>34</v>
      </c>
      <c r="D30" s="15"/>
      <c r="E30" s="15"/>
      <c r="F30" s="15"/>
      <c r="G30" s="16">
        <f>G28+G29</f>
        <v>150211889.91806403</v>
      </c>
    </row>
    <row r="31" spans="1:8" ht="25.5" hidden="1" customHeight="1">
      <c r="A31" s="13"/>
      <c r="B31" s="13"/>
      <c r="C31" s="21" t="s">
        <v>39</v>
      </c>
      <c r="D31" s="17" t="s">
        <v>27</v>
      </c>
      <c r="E31" s="13"/>
      <c r="F31" s="13"/>
      <c r="G31" s="13" t="s">
        <v>27</v>
      </c>
      <c r="H31" s="22" t="s">
        <v>28</v>
      </c>
    </row>
    <row r="32" spans="1:8" ht="22.5" hidden="1" customHeight="1">
      <c r="A32" s="15"/>
      <c r="B32" s="15"/>
      <c r="C32" s="15" t="s">
        <v>35</v>
      </c>
      <c r="D32" s="15"/>
      <c r="E32" s="15"/>
      <c r="F32" s="15"/>
      <c r="G32" s="16">
        <f>G30</f>
        <v>150211889.91806403</v>
      </c>
    </row>
    <row r="33" spans="1:7" ht="15" hidden="1" customHeight="1">
      <c r="A33" s="189" t="s">
        <v>37</v>
      </c>
      <c r="B33" s="190"/>
      <c r="C33" s="190"/>
      <c r="D33" s="190"/>
      <c r="E33" s="187" t="s">
        <v>41</v>
      </c>
      <c r="F33" s="187"/>
      <c r="G33" s="188"/>
    </row>
    <row r="34" spans="1:7" ht="18" hidden="1" customHeight="1">
      <c r="A34" s="24" t="s">
        <v>38</v>
      </c>
      <c r="B34" s="25"/>
      <c r="C34" s="25"/>
      <c r="D34" s="26"/>
      <c r="E34" s="24" t="s">
        <v>38</v>
      </c>
      <c r="F34" s="25"/>
      <c r="G34" s="26"/>
    </row>
    <row r="35" spans="1:7" ht="18" hidden="1" customHeight="1">
      <c r="A35" s="27" t="s">
        <v>44</v>
      </c>
      <c r="B35" s="28"/>
      <c r="C35" s="28"/>
      <c r="D35" s="29"/>
      <c r="E35" s="27" t="s">
        <v>44</v>
      </c>
      <c r="F35" s="28"/>
      <c r="G35" s="29"/>
    </row>
    <row r="36" spans="1:7" ht="18" hidden="1" customHeight="1">
      <c r="A36" s="30" t="s">
        <v>43</v>
      </c>
      <c r="B36" s="31"/>
      <c r="C36" s="31"/>
      <c r="D36" s="32"/>
      <c r="E36" s="30" t="s">
        <v>43</v>
      </c>
      <c r="F36" s="31"/>
      <c r="G36" s="32"/>
    </row>
    <row r="37" spans="1:7" s="33" customFormat="1" ht="18" hidden="1" customHeight="1">
      <c r="A37" s="24" t="s">
        <v>40</v>
      </c>
      <c r="B37" s="25"/>
      <c r="C37" s="25"/>
      <c r="D37" s="26"/>
      <c r="E37" s="24" t="s">
        <v>40</v>
      </c>
      <c r="F37" s="25"/>
      <c r="G37" s="26"/>
    </row>
    <row r="38" spans="1:7" s="33" customFormat="1" ht="18" hidden="1" customHeight="1">
      <c r="A38" s="27" t="s">
        <v>44</v>
      </c>
      <c r="B38" s="28"/>
      <c r="C38" s="28"/>
      <c r="D38" s="29"/>
      <c r="E38" s="27" t="s">
        <v>44</v>
      </c>
      <c r="F38" s="28"/>
      <c r="G38" s="29"/>
    </row>
    <row r="39" spans="1:7" ht="18" hidden="1" customHeight="1">
      <c r="A39" s="30" t="s">
        <v>42</v>
      </c>
      <c r="B39" s="31"/>
      <c r="C39" s="31"/>
      <c r="D39" s="32"/>
      <c r="E39" s="30" t="s">
        <v>42</v>
      </c>
      <c r="F39" s="31"/>
      <c r="G39" s="32"/>
    </row>
    <row r="40" spans="1:7" ht="15" hidden="1" customHeight="1"/>
    <row r="41" spans="1:7" ht="15" hidden="1" customHeight="1"/>
  </sheetData>
  <mergeCells count="9">
    <mergeCell ref="E33:G33"/>
    <mergeCell ref="A33:D33"/>
    <mergeCell ref="A1:E1"/>
    <mergeCell ref="A3:C3"/>
    <mergeCell ref="A4:C4"/>
    <mergeCell ref="A20:F20"/>
    <mergeCell ref="B7:C7"/>
    <mergeCell ref="A6:H6"/>
    <mergeCell ref="A2:H2"/>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32CA-A48B-4173-9C0A-F8AEBDB7D0B5}">
  <sheetPr>
    <tabColor theme="9" tint="0.59999389629810485"/>
  </sheetPr>
  <dimension ref="A1:H49"/>
  <sheetViews>
    <sheetView zoomScale="115" zoomScaleNormal="115" workbookViewId="0">
      <selection activeCell="H1" sqref="H1"/>
    </sheetView>
  </sheetViews>
  <sheetFormatPr defaultColWidth="8.7109375" defaultRowHeight="12.75"/>
  <cols>
    <col min="1" max="1" width="5.5703125" style="2" customWidth="1"/>
    <col min="2" max="2" width="7.5703125" style="2" customWidth="1"/>
    <col min="3" max="3" width="33.42578125" style="2" customWidth="1"/>
    <col min="4" max="5" width="8.5703125" style="2" customWidth="1"/>
    <col min="6" max="7" width="15.5703125" style="2" customWidth="1"/>
    <col min="8" max="8" width="42.42578125" style="2" customWidth="1"/>
    <col min="9" max="11" width="8.7109375" style="2"/>
    <col min="12" max="12" width="6.140625" style="2" customWidth="1"/>
    <col min="13" max="16384" width="8.7109375" style="2"/>
  </cols>
  <sheetData>
    <row r="1" spans="1:8">
      <c r="A1" s="191" t="s">
        <v>93</v>
      </c>
      <c r="B1" s="192"/>
      <c r="C1" s="192"/>
      <c r="D1" s="192"/>
      <c r="E1" s="193"/>
      <c r="F1" s="1" t="s">
        <v>256</v>
      </c>
      <c r="G1" s="3" t="s">
        <v>254</v>
      </c>
      <c r="H1" s="114">
        <v>44326</v>
      </c>
    </row>
    <row r="2" spans="1:8">
      <c r="A2" s="201" t="s">
        <v>45</v>
      </c>
      <c r="B2" s="202"/>
      <c r="C2" s="202"/>
      <c r="D2" s="202"/>
      <c r="E2" s="202"/>
      <c r="F2" s="202"/>
      <c r="G2" s="202"/>
      <c r="H2" s="203"/>
    </row>
    <row r="3" spans="1:8">
      <c r="A3" s="191" t="s">
        <v>255</v>
      </c>
      <c r="B3" s="192"/>
      <c r="C3" s="193"/>
      <c r="D3" s="3" t="s">
        <v>29</v>
      </c>
      <c r="E3" s="5"/>
      <c r="F3" s="5"/>
      <c r="G3" s="5" t="s">
        <v>33</v>
      </c>
      <c r="H3" s="32"/>
    </row>
    <row r="4" spans="1:8">
      <c r="A4" s="194" t="s">
        <v>0</v>
      </c>
      <c r="B4" s="195"/>
      <c r="C4" s="195"/>
      <c r="D4" s="3" t="s">
        <v>29</v>
      </c>
      <c r="E4" s="5"/>
      <c r="F4" s="5"/>
      <c r="G4" s="5" t="s">
        <v>33</v>
      </c>
      <c r="H4" s="32"/>
    </row>
    <row r="5" spans="1:8">
      <c r="A5" s="34"/>
      <c r="B5" s="35"/>
      <c r="C5" s="35" t="s">
        <v>248</v>
      </c>
      <c r="D5" s="7" t="s">
        <v>31</v>
      </c>
      <c r="E5" s="8"/>
      <c r="F5" s="8"/>
      <c r="G5" s="8" t="s">
        <v>32</v>
      </c>
      <c r="H5" s="32"/>
    </row>
    <row r="6" spans="1:8">
      <c r="A6" s="205" t="s">
        <v>50</v>
      </c>
      <c r="B6" s="206"/>
      <c r="C6" s="206"/>
      <c r="D6" s="206"/>
      <c r="E6" s="206"/>
      <c r="F6" s="206"/>
      <c r="G6" s="206"/>
      <c r="H6" s="207"/>
    </row>
    <row r="7" spans="1:8" ht="14.1" customHeight="1">
      <c r="A7" s="37"/>
      <c r="B7" s="196" t="s">
        <v>3</v>
      </c>
      <c r="C7" s="197"/>
      <c r="D7" s="38"/>
      <c r="E7" s="38"/>
      <c r="F7" s="38"/>
      <c r="G7" s="38"/>
      <c r="H7" s="108"/>
    </row>
    <row r="8" spans="1:8">
      <c r="A8" s="39" t="s">
        <v>1</v>
      </c>
      <c r="B8" s="40" t="s">
        <v>2</v>
      </c>
      <c r="C8" s="40" t="s">
        <v>8</v>
      </c>
      <c r="D8" s="41" t="s">
        <v>4</v>
      </c>
      <c r="E8" s="41" t="s">
        <v>5</v>
      </c>
      <c r="F8" s="41" t="s">
        <v>6</v>
      </c>
      <c r="G8" s="41" t="s">
        <v>7</v>
      </c>
      <c r="H8" s="41" t="s">
        <v>239</v>
      </c>
    </row>
    <row r="9" spans="1:8" ht="38.25">
      <c r="A9" s="9"/>
      <c r="B9" s="9" t="s">
        <v>187</v>
      </c>
      <c r="C9" s="10" t="s">
        <v>186</v>
      </c>
      <c r="D9" s="9"/>
      <c r="E9" s="9"/>
      <c r="F9" s="11">
        <v>0</v>
      </c>
      <c r="G9" s="11">
        <f t="shared" ref="G9:G34" si="0">D9*F9</f>
        <v>0</v>
      </c>
      <c r="H9" s="98"/>
    </row>
    <row r="10" spans="1:8" ht="51">
      <c r="A10" s="9"/>
      <c r="B10" s="9" t="s">
        <v>189</v>
      </c>
      <c r="C10" s="10" t="s">
        <v>188</v>
      </c>
      <c r="D10" s="79">
        <v>312</v>
      </c>
      <c r="E10" s="79" t="s">
        <v>321</v>
      </c>
      <c r="F10" s="144">
        <v>1400</v>
      </c>
      <c r="G10" s="144">
        <f t="shared" si="0"/>
        <v>436800</v>
      </c>
      <c r="H10" s="10" t="s">
        <v>322</v>
      </c>
    </row>
    <row r="11" spans="1:8" ht="38.25">
      <c r="A11" s="9"/>
      <c r="B11" s="9" t="s">
        <v>190</v>
      </c>
      <c r="C11" s="10" t="s">
        <v>192</v>
      </c>
      <c r="D11" s="9">
        <v>1</v>
      </c>
      <c r="E11" s="9" t="s">
        <v>60</v>
      </c>
      <c r="F11" s="11">
        <v>100000</v>
      </c>
      <c r="G11" s="11">
        <f t="shared" si="0"/>
        <v>100000</v>
      </c>
      <c r="H11" s="98"/>
    </row>
    <row r="12" spans="1:8" ht="38.25">
      <c r="A12" s="9"/>
      <c r="B12" s="9" t="s">
        <v>191</v>
      </c>
      <c r="C12" s="10" t="s">
        <v>193</v>
      </c>
      <c r="D12" s="9">
        <v>1</v>
      </c>
      <c r="E12" s="9" t="s">
        <v>60</v>
      </c>
      <c r="F12" s="11">
        <v>0</v>
      </c>
      <c r="G12" s="11">
        <f t="shared" si="0"/>
        <v>0</v>
      </c>
      <c r="H12" s="109"/>
    </row>
    <row r="13" spans="1:8" ht="38.25">
      <c r="A13" s="88"/>
      <c r="B13" s="88" t="s">
        <v>194</v>
      </c>
      <c r="C13" s="119" t="s">
        <v>195</v>
      </c>
      <c r="D13" s="88">
        <v>1</v>
      </c>
      <c r="E13" s="88" t="s">
        <v>60</v>
      </c>
      <c r="F13" s="89">
        <v>0</v>
      </c>
      <c r="G13" s="89">
        <f t="shared" si="0"/>
        <v>0</v>
      </c>
      <c r="H13" s="120"/>
    </row>
    <row r="14" spans="1:8" hidden="1">
      <c r="A14" s="115"/>
      <c r="B14" s="115"/>
      <c r="C14" s="116"/>
      <c r="D14" s="115">
        <v>1</v>
      </c>
      <c r="E14" s="115" t="s">
        <v>14</v>
      </c>
      <c r="F14" s="117">
        <v>0</v>
      </c>
      <c r="G14" s="117">
        <f t="shared" si="0"/>
        <v>0</v>
      </c>
      <c r="H14" s="113"/>
    </row>
    <row r="15" spans="1:8" hidden="1">
      <c r="A15" s="115"/>
      <c r="B15" s="115"/>
      <c r="C15" s="116"/>
      <c r="D15" s="115">
        <v>1</v>
      </c>
      <c r="E15" s="115" t="s">
        <v>14</v>
      </c>
      <c r="F15" s="117">
        <v>0</v>
      </c>
      <c r="G15" s="117">
        <f t="shared" si="0"/>
        <v>0</v>
      </c>
      <c r="H15" s="113"/>
    </row>
    <row r="16" spans="1:8" ht="13.5" hidden="1" customHeight="1">
      <c r="A16" s="115"/>
      <c r="B16" s="115"/>
      <c r="C16" s="118"/>
      <c r="D16" s="115">
        <v>1</v>
      </c>
      <c r="E16" s="115" t="s">
        <v>14</v>
      </c>
      <c r="F16" s="117">
        <v>0</v>
      </c>
      <c r="G16" s="117">
        <f t="shared" si="0"/>
        <v>0</v>
      </c>
      <c r="H16" s="113"/>
    </row>
    <row r="17" spans="1:8" ht="13.5" hidden="1" customHeight="1">
      <c r="A17" s="115"/>
      <c r="B17" s="115"/>
      <c r="C17" s="118"/>
      <c r="D17" s="115">
        <v>1</v>
      </c>
      <c r="E17" s="115" t="s">
        <v>14</v>
      </c>
      <c r="F17" s="117">
        <v>0</v>
      </c>
      <c r="G17" s="117">
        <f t="shared" si="0"/>
        <v>0</v>
      </c>
      <c r="H17" s="113"/>
    </row>
    <row r="18" spans="1:8" ht="13.5" hidden="1" customHeight="1">
      <c r="A18" s="115"/>
      <c r="B18" s="115"/>
      <c r="C18" s="118"/>
      <c r="D18" s="115">
        <v>1</v>
      </c>
      <c r="E18" s="115" t="s">
        <v>14</v>
      </c>
      <c r="F18" s="117">
        <v>0</v>
      </c>
      <c r="G18" s="117">
        <f t="shared" si="0"/>
        <v>0</v>
      </c>
      <c r="H18" s="113"/>
    </row>
    <row r="19" spans="1:8" ht="13.5" hidden="1" customHeight="1">
      <c r="A19" s="115"/>
      <c r="B19" s="115"/>
      <c r="C19" s="118"/>
      <c r="D19" s="115">
        <v>1</v>
      </c>
      <c r="E19" s="115" t="s">
        <v>14</v>
      </c>
      <c r="F19" s="117">
        <v>0</v>
      </c>
      <c r="G19" s="117">
        <f t="shared" si="0"/>
        <v>0</v>
      </c>
      <c r="H19" s="113"/>
    </row>
    <row r="20" spans="1:8" ht="13.5" hidden="1" customHeight="1">
      <c r="A20" s="115"/>
      <c r="B20" s="115"/>
      <c r="C20" s="118"/>
      <c r="D20" s="115">
        <v>1</v>
      </c>
      <c r="E20" s="115" t="s">
        <v>14</v>
      </c>
      <c r="F20" s="117">
        <v>0</v>
      </c>
      <c r="G20" s="117">
        <f t="shared" si="0"/>
        <v>0</v>
      </c>
      <c r="H20" s="113"/>
    </row>
    <row r="21" spans="1:8" ht="13.5" hidden="1" customHeight="1">
      <c r="A21" s="115"/>
      <c r="B21" s="115"/>
      <c r="C21" s="118"/>
      <c r="D21" s="115">
        <v>1</v>
      </c>
      <c r="E21" s="115" t="s">
        <v>14</v>
      </c>
      <c r="F21" s="117">
        <v>0</v>
      </c>
      <c r="G21" s="117">
        <f t="shared" si="0"/>
        <v>0</v>
      </c>
      <c r="H21" s="113"/>
    </row>
    <row r="22" spans="1:8" ht="13.5" hidden="1" customHeight="1">
      <c r="A22" s="115"/>
      <c r="B22" s="115"/>
      <c r="C22" s="118"/>
      <c r="D22" s="115">
        <v>1</v>
      </c>
      <c r="E22" s="115" t="s">
        <v>14</v>
      </c>
      <c r="F22" s="117">
        <v>0</v>
      </c>
      <c r="G22" s="117">
        <f t="shared" si="0"/>
        <v>0</v>
      </c>
      <c r="H22" s="113"/>
    </row>
    <row r="23" spans="1:8" ht="13.5" hidden="1" customHeight="1">
      <c r="A23" s="115"/>
      <c r="B23" s="115"/>
      <c r="C23" s="118"/>
      <c r="D23" s="115">
        <v>1</v>
      </c>
      <c r="E23" s="115" t="s">
        <v>14</v>
      </c>
      <c r="F23" s="117">
        <v>0</v>
      </c>
      <c r="G23" s="117">
        <f t="shared" si="0"/>
        <v>0</v>
      </c>
      <c r="H23" s="113"/>
    </row>
    <row r="24" spans="1:8" ht="13.5" hidden="1" customHeight="1">
      <c r="A24" s="115"/>
      <c r="B24" s="115"/>
      <c r="C24" s="118"/>
      <c r="D24" s="115">
        <v>1</v>
      </c>
      <c r="E24" s="115" t="s">
        <v>14</v>
      </c>
      <c r="F24" s="117">
        <v>0</v>
      </c>
      <c r="G24" s="117">
        <f t="shared" si="0"/>
        <v>0</v>
      </c>
      <c r="H24" s="113"/>
    </row>
    <row r="25" spans="1:8" ht="13.5" hidden="1" customHeight="1">
      <c r="A25" s="115"/>
      <c r="B25" s="115"/>
      <c r="C25" s="118"/>
      <c r="D25" s="115">
        <v>1</v>
      </c>
      <c r="E25" s="115" t="s">
        <v>14</v>
      </c>
      <c r="F25" s="117">
        <v>0</v>
      </c>
      <c r="G25" s="117">
        <f t="shared" si="0"/>
        <v>0</v>
      </c>
      <c r="H25" s="113"/>
    </row>
    <row r="26" spans="1:8" ht="13.5" hidden="1" customHeight="1">
      <c r="A26" s="115"/>
      <c r="B26" s="115"/>
      <c r="C26" s="118"/>
      <c r="D26" s="115">
        <v>1</v>
      </c>
      <c r="E26" s="115" t="s">
        <v>14</v>
      </c>
      <c r="F26" s="117">
        <v>0</v>
      </c>
      <c r="G26" s="117">
        <f t="shared" si="0"/>
        <v>0</v>
      </c>
      <c r="H26" s="113"/>
    </row>
    <row r="27" spans="1:8" ht="13.5" hidden="1" customHeight="1">
      <c r="A27" s="115"/>
      <c r="B27" s="115"/>
      <c r="C27" s="118"/>
      <c r="D27" s="115">
        <v>1</v>
      </c>
      <c r="E27" s="115" t="s">
        <v>14</v>
      </c>
      <c r="F27" s="117">
        <v>0</v>
      </c>
      <c r="G27" s="117">
        <f t="shared" si="0"/>
        <v>0</v>
      </c>
      <c r="H27" s="113"/>
    </row>
    <row r="28" spans="1:8" ht="13.5" hidden="1" customHeight="1">
      <c r="A28" s="115"/>
      <c r="B28" s="115"/>
      <c r="C28" s="118"/>
      <c r="D28" s="115">
        <v>1</v>
      </c>
      <c r="E28" s="115" t="s">
        <v>14</v>
      </c>
      <c r="F28" s="117">
        <v>0</v>
      </c>
      <c r="G28" s="117">
        <f t="shared" si="0"/>
        <v>0</v>
      </c>
      <c r="H28" s="113"/>
    </row>
    <row r="29" spans="1:8" ht="13.5" hidden="1" customHeight="1">
      <c r="A29" s="115"/>
      <c r="B29" s="115"/>
      <c r="C29" s="118"/>
      <c r="D29" s="115">
        <v>1</v>
      </c>
      <c r="E29" s="115" t="s">
        <v>14</v>
      </c>
      <c r="F29" s="117">
        <v>0</v>
      </c>
      <c r="G29" s="117">
        <f t="shared" si="0"/>
        <v>0</v>
      </c>
      <c r="H29" s="113"/>
    </row>
    <row r="30" spans="1:8" ht="13.5" hidden="1" customHeight="1">
      <c r="A30" s="115"/>
      <c r="B30" s="115"/>
      <c r="C30" s="118"/>
      <c r="D30" s="115">
        <v>1</v>
      </c>
      <c r="E30" s="115" t="s">
        <v>14</v>
      </c>
      <c r="F30" s="117">
        <v>0</v>
      </c>
      <c r="G30" s="117">
        <f t="shared" si="0"/>
        <v>0</v>
      </c>
      <c r="H30" s="113"/>
    </row>
    <row r="31" spans="1:8" ht="13.5" hidden="1" customHeight="1">
      <c r="A31" s="115"/>
      <c r="B31" s="115"/>
      <c r="C31" s="118"/>
      <c r="D31" s="115">
        <v>1</v>
      </c>
      <c r="E31" s="115" t="s">
        <v>14</v>
      </c>
      <c r="F31" s="117">
        <v>0</v>
      </c>
      <c r="G31" s="117">
        <f t="shared" si="0"/>
        <v>0</v>
      </c>
      <c r="H31" s="113"/>
    </row>
    <row r="32" spans="1:8" ht="13.5" hidden="1" customHeight="1">
      <c r="A32" s="115"/>
      <c r="B32" s="115"/>
      <c r="C32" s="118"/>
      <c r="D32" s="115">
        <v>1</v>
      </c>
      <c r="E32" s="115" t="s">
        <v>14</v>
      </c>
      <c r="F32" s="117">
        <v>0</v>
      </c>
      <c r="G32" s="117">
        <f t="shared" si="0"/>
        <v>0</v>
      </c>
      <c r="H32" s="113"/>
    </row>
    <row r="33" spans="1:8" ht="13.5" hidden="1" customHeight="1">
      <c r="A33" s="115"/>
      <c r="B33" s="115"/>
      <c r="C33" s="118"/>
      <c r="D33" s="115">
        <v>1</v>
      </c>
      <c r="E33" s="115" t="s">
        <v>14</v>
      </c>
      <c r="F33" s="117">
        <v>0</v>
      </c>
      <c r="G33" s="117">
        <f t="shared" si="0"/>
        <v>0</v>
      </c>
      <c r="H33" s="113"/>
    </row>
    <row r="34" spans="1:8" ht="13.5" hidden="1" customHeight="1">
      <c r="A34" s="115"/>
      <c r="B34" s="115"/>
      <c r="C34" s="118"/>
      <c r="D34" s="115">
        <v>1</v>
      </c>
      <c r="E34" s="115" t="s">
        <v>14</v>
      </c>
      <c r="F34" s="117">
        <v>0</v>
      </c>
      <c r="G34" s="117">
        <f t="shared" si="0"/>
        <v>0</v>
      </c>
      <c r="H34" s="113"/>
    </row>
    <row r="35" spans="1:8" hidden="1">
      <c r="A35" s="113"/>
      <c r="B35" s="113"/>
      <c r="C35" s="113"/>
      <c r="D35" s="115">
        <v>1</v>
      </c>
      <c r="E35" s="115" t="s">
        <v>14</v>
      </c>
      <c r="F35" s="117">
        <v>0</v>
      </c>
      <c r="G35" s="117">
        <f>D35*F35</f>
        <v>0</v>
      </c>
      <c r="H35" s="113"/>
    </row>
    <row r="36" spans="1:8" hidden="1">
      <c r="A36" s="113"/>
      <c r="B36" s="113"/>
      <c r="C36" s="113"/>
      <c r="D36" s="115">
        <v>1</v>
      </c>
      <c r="E36" s="115" t="s">
        <v>14</v>
      </c>
      <c r="F36" s="117">
        <v>0</v>
      </c>
      <c r="G36" s="117">
        <f t="shared" ref="G36:G41" si="1">D36*F36</f>
        <v>0</v>
      </c>
      <c r="H36" s="113"/>
    </row>
    <row r="37" spans="1:8" hidden="1">
      <c r="A37" s="113"/>
      <c r="B37" s="113"/>
      <c r="C37" s="113"/>
      <c r="D37" s="115">
        <v>1</v>
      </c>
      <c r="E37" s="115" t="s">
        <v>14</v>
      </c>
      <c r="F37" s="117">
        <v>0</v>
      </c>
      <c r="G37" s="117">
        <f t="shared" si="1"/>
        <v>0</v>
      </c>
      <c r="H37" s="113"/>
    </row>
    <row r="38" spans="1:8" hidden="1">
      <c r="A38" s="113"/>
      <c r="B38" s="113"/>
      <c r="C38" s="113"/>
      <c r="D38" s="115">
        <v>1</v>
      </c>
      <c r="E38" s="115" t="s">
        <v>14</v>
      </c>
      <c r="F38" s="117">
        <v>0</v>
      </c>
      <c r="G38" s="117">
        <f t="shared" si="1"/>
        <v>0</v>
      </c>
      <c r="H38" s="113"/>
    </row>
    <row r="39" spans="1:8" hidden="1">
      <c r="A39" s="113"/>
      <c r="B39" s="113"/>
      <c r="C39" s="113"/>
      <c r="D39" s="115">
        <v>1</v>
      </c>
      <c r="E39" s="115" t="s">
        <v>14</v>
      </c>
      <c r="F39" s="117">
        <v>0</v>
      </c>
      <c r="G39" s="117">
        <f t="shared" si="1"/>
        <v>0</v>
      </c>
      <c r="H39" s="113"/>
    </row>
    <row r="40" spans="1:8" hidden="1">
      <c r="A40" s="113"/>
      <c r="B40" s="113"/>
      <c r="C40" s="113"/>
      <c r="D40" s="115">
        <v>1</v>
      </c>
      <c r="E40" s="115" t="s">
        <v>14</v>
      </c>
      <c r="F40" s="117">
        <v>0</v>
      </c>
      <c r="G40" s="117">
        <f t="shared" si="1"/>
        <v>0</v>
      </c>
      <c r="H40" s="113"/>
    </row>
    <row r="41" spans="1:8" hidden="1">
      <c r="A41" s="113"/>
      <c r="B41" s="113"/>
      <c r="C41" s="113"/>
      <c r="D41" s="115">
        <v>1</v>
      </c>
      <c r="E41" s="115" t="s">
        <v>14</v>
      </c>
      <c r="F41" s="117">
        <v>0</v>
      </c>
      <c r="G41" s="117">
        <f t="shared" si="1"/>
        <v>0</v>
      </c>
      <c r="H41" s="113"/>
    </row>
    <row r="42" spans="1:8" s="36" customFormat="1">
      <c r="A42" s="208" t="s">
        <v>57</v>
      </c>
      <c r="B42" s="209"/>
      <c r="C42" s="209"/>
      <c r="D42" s="209"/>
      <c r="E42" s="209"/>
      <c r="F42" s="210"/>
      <c r="G42" s="16">
        <f>SUM(G9:G41)</f>
        <v>536800</v>
      </c>
      <c r="H42" s="15"/>
    </row>
    <row r="43" spans="1:8" s="36" customFormat="1" hidden="1">
      <c r="A43" s="201" t="s">
        <v>37</v>
      </c>
      <c r="B43" s="202"/>
      <c r="C43" s="202"/>
      <c r="D43" s="202"/>
      <c r="E43" s="202" t="s">
        <v>41</v>
      </c>
      <c r="F43" s="202"/>
      <c r="G43" s="203"/>
      <c r="H43" s="83"/>
    </row>
    <row r="44" spans="1:8" ht="18" hidden="1" customHeight="1">
      <c r="A44" s="24" t="s">
        <v>38</v>
      </c>
      <c r="B44" s="25"/>
      <c r="C44" s="25"/>
      <c r="D44" s="26"/>
      <c r="E44" s="24" t="s">
        <v>38</v>
      </c>
      <c r="F44" s="25"/>
      <c r="G44" s="26"/>
    </row>
    <row r="45" spans="1:8" ht="18" hidden="1" customHeight="1">
      <c r="A45" s="27" t="s">
        <v>44</v>
      </c>
      <c r="B45" s="28"/>
      <c r="C45" s="28"/>
      <c r="D45" s="29"/>
      <c r="E45" s="27" t="s">
        <v>44</v>
      </c>
      <c r="F45" s="28"/>
      <c r="G45" s="29"/>
    </row>
    <row r="46" spans="1:8" ht="18" hidden="1" customHeight="1">
      <c r="A46" s="30" t="s">
        <v>43</v>
      </c>
      <c r="B46" s="31"/>
      <c r="C46" s="31"/>
      <c r="D46" s="32"/>
      <c r="E46" s="30" t="s">
        <v>43</v>
      </c>
      <c r="F46" s="31"/>
      <c r="G46" s="32"/>
    </row>
    <row r="47" spans="1:8" s="33" customFormat="1" ht="18" hidden="1" customHeight="1">
      <c r="A47" s="24" t="s">
        <v>40</v>
      </c>
      <c r="B47" s="25"/>
      <c r="C47" s="25"/>
      <c r="D47" s="26"/>
      <c r="E47" s="24" t="s">
        <v>40</v>
      </c>
      <c r="F47" s="25"/>
      <c r="G47" s="26"/>
    </row>
    <row r="48" spans="1:8" s="33" customFormat="1" ht="18" hidden="1" customHeight="1">
      <c r="A48" s="27" t="s">
        <v>44</v>
      </c>
      <c r="B48" s="28"/>
      <c r="C48" s="28"/>
      <c r="D48" s="29"/>
      <c r="E48" s="27" t="s">
        <v>44</v>
      </c>
      <c r="F48" s="28"/>
      <c r="G48" s="29"/>
    </row>
    <row r="49" spans="1:7" ht="18" hidden="1" customHeight="1">
      <c r="A49" s="30" t="s">
        <v>42</v>
      </c>
      <c r="B49" s="31"/>
      <c r="C49" s="31"/>
      <c r="D49" s="32"/>
      <c r="E49" s="30" t="s">
        <v>42</v>
      </c>
      <c r="F49" s="31"/>
      <c r="G49" s="32"/>
    </row>
  </sheetData>
  <mergeCells count="9">
    <mergeCell ref="A42:F42"/>
    <mergeCell ref="A43:D43"/>
    <mergeCell ref="E43:G43"/>
    <mergeCell ref="A1:E1"/>
    <mergeCell ref="A3:C3"/>
    <mergeCell ref="A4:C4"/>
    <mergeCell ref="B7:C7"/>
    <mergeCell ref="A6:H6"/>
    <mergeCell ref="A2:H2"/>
  </mergeCells>
  <phoneticPr fontId="13" type="noConversion"/>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B937D-9F4D-4981-B622-DDAFE90B16C3}">
  <sheetPr>
    <tabColor rgb="FF00B0F0"/>
  </sheetPr>
  <dimension ref="A1:H52"/>
  <sheetViews>
    <sheetView workbookViewId="0">
      <selection activeCell="C54" sqref="A53:C54"/>
    </sheetView>
  </sheetViews>
  <sheetFormatPr defaultColWidth="8.7109375" defaultRowHeight="12.75"/>
  <cols>
    <col min="1" max="1" width="5.5703125" style="2" customWidth="1"/>
    <col min="2" max="2" width="7.5703125" style="2" customWidth="1"/>
    <col min="3" max="3" width="27.7109375" style="2" customWidth="1"/>
    <col min="4" max="5" width="8.5703125" style="2" customWidth="1"/>
    <col min="6" max="7" width="15.5703125" style="2" customWidth="1"/>
    <col min="8" max="8" width="34.7109375" style="2" customWidth="1"/>
    <col min="9" max="11" width="8.7109375" style="2"/>
    <col min="12" max="12" width="6.140625" style="2" customWidth="1"/>
    <col min="13" max="16384" width="8.7109375" style="2"/>
  </cols>
  <sheetData>
    <row r="1" spans="1:8">
      <c r="A1" s="191" t="s">
        <v>93</v>
      </c>
      <c r="B1" s="192"/>
      <c r="C1" s="192"/>
      <c r="D1" s="192"/>
      <c r="E1" s="193"/>
      <c r="F1" s="1" t="s">
        <v>256</v>
      </c>
      <c r="G1" s="3" t="s">
        <v>254</v>
      </c>
      <c r="H1" s="114">
        <v>44326</v>
      </c>
    </row>
    <row r="2" spans="1:8">
      <c r="A2" s="201" t="s">
        <v>45</v>
      </c>
      <c r="B2" s="202"/>
      <c r="C2" s="202"/>
      <c r="D2" s="202"/>
      <c r="E2" s="202"/>
      <c r="F2" s="202"/>
      <c r="G2" s="202"/>
      <c r="H2" s="203"/>
    </row>
    <row r="3" spans="1:8">
      <c r="A3" s="191" t="s">
        <v>255</v>
      </c>
      <c r="B3" s="192"/>
      <c r="C3" s="193"/>
      <c r="D3" s="3" t="s">
        <v>29</v>
      </c>
      <c r="E3" s="5"/>
      <c r="F3" s="5"/>
      <c r="G3" s="5" t="s">
        <v>33</v>
      </c>
      <c r="H3" s="32"/>
    </row>
    <row r="4" spans="1:8">
      <c r="A4" s="194" t="s">
        <v>0</v>
      </c>
      <c r="B4" s="195"/>
      <c r="C4" s="195"/>
      <c r="D4" s="4" t="s">
        <v>30</v>
      </c>
      <c r="E4" s="5"/>
      <c r="F4" s="5"/>
      <c r="G4" s="5" t="s">
        <v>33</v>
      </c>
      <c r="H4" s="32"/>
    </row>
    <row r="5" spans="1:8">
      <c r="A5" s="34"/>
      <c r="B5" s="35"/>
      <c r="C5" s="35" t="s">
        <v>248</v>
      </c>
      <c r="D5" s="7" t="s">
        <v>31</v>
      </c>
      <c r="E5" s="8"/>
      <c r="F5" s="8"/>
      <c r="G5" s="8" t="s">
        <v>32</v>
      </c>
      <c r="H5" s="32"/>
    </row>
    <row r="6" spans="1:8">
      <c r="A6" s="205" t="s">
        <v>49</v>
      </c>
      <c r="B6" s="206"/>
      <c r="C6" s="206"/>
      <c r="D6" s="206"/>
      <c r="E6" s="206"/>
      <c r="F6" s="206"/>
      <c r="G6" s="206"/>
      <c r="H6" s="207"/>
    </row>
    <row r="7" spans="1:8" ht="14.1" customHeight="1">
      <c r="A7" s="37"/>
      <c r="B7" s="196" t="s">
        <v>3</v>
      </c>
      <c r="C7" s="197"/>
      <c r="D7" s="38"/>
      <c r="E7" s="38"/>
      <c r="F7" s="38"/>
      <c r="G7" s="38"/>
      <c r="H7" s="108"/>
    </row>
    <row r="8" spans="1:8">
      <c r="A8" s="39" t="s">
        <v>1</v>
      </c>
      <c r="B8" s="40" t="s">
        <v>2</v>
      </c>
      <c r="C8" s="40" t="s">
        <v>8</v>
      </c>
      <c r="D8" s="41" t="s">
        <v>4</v>
      </c>
      <c r="E8" s="41" t="s">
        <v>5</v>
      </c>
      <c r="F8" s="41" t="s">
        <v>6</v>
      </c>
      <c r="G8" s="41" t="s">
        <v>7</v>
      </c>
      <c r="H8" s="41" t="s">
        <v>239</v>
      </c>
    </row>
    <row r="9" spans="1:8" ht="25.5">
      <c r="A9" s="9"/>
      <c r="B9" s="9"/>
      <c r="C9" s="10" t="s">
        <v>337</v>
      </c>
      <c r="D9" s="9">
        <v>1</v>
      </c>
      <c r="E9" s="9" t="s">
        <v>14</v>
      </c>
      <c r="F9" s="11">
        <v>250000</v>
      </c>
      <c r="G9" s="11">
        <f>D9*F9</f>
        <v>250000</v>
      </c>
      <c r="H9" s="112"/>
    </row>
    <row r="10" spans="1:8" ht="30.75" customHeight="1">
      <c r="A10" s="9"/>
      <c r="B10" s="9"/>
      <c r="C10" s="10"/>
      <c r="D10" s="9"/>
      <c r="E10" s="9"/>
      <c r="F10" s="11">
        <v>0</v>
      </c>
      <c r="G10" s="11">
        <f t="shared" ref="G10:G35" si="0">D10*F10</f>
        <v>0</v>
      </c>
      <c r="H10" s="13"/>
    </row>
    <row r="11" spans="1:8" ht="36" customHeight="1">
      <c r="A11" s="88"/>
      <c r="B11" s="88"/>
      <c r="C11" s="10" t="s">
        <v>349</v>
      </c>
      <c r="D11" s="174">
        <v>350000</v>
      </c>
      <c r="E11" s="175" t="s">
        <v>350</v>
      </c>
      <c r="F11" s="89">
        <v>10</v>
      </c>
      <c r="G11" s="89">
        <f t="shared" si="0"/>
        <v>3500000</v>
      </c>
      <c r="H11" s="176"/>
    </row>
    <row r="12" spans="1:8">
      <c r="A12" s="9"/>
      <c r="B12" s="9"/>
      <c r="C12" s="10"/>
      <c r="D12" s="9"/>
      <c r="E12" s="9"/>
      <c r="F12" s="11">
        <v>0</v>
      </c>
      <c r="G12" s="11">
        <f t="shared" si="0"/>
        <v>0</v>
      </c>
      <c r="H12" s="13"/>
    </row>
    <row r="13" spans="1:8">
      <c r="A13" s="9"/>
      <c r="B13" s="9"/>
      <c r="C13" s="10"/>
      <c r="D13" s="9"/>
      <c r="E13" s="9"/>
      <c r="F13" s="11">
        <v>0</v>
      </c>
      <c r="G13" s="11">
        <f t="shared" si="0"/>
        <v>0</v>
      </c>
      <c r="H13" s="13"/>
    </row>
    <row r="14" spans="1:8">
      <c r="A14" s="9"/>
      <c r="B14" s="9"/>
      <c r="C14" s="10"/>
      <c r="D14" s="9"/>
      <c r="E14" s="9"/>
      <c r="F14" s="11">
        <v>0</v>
      </c>
      <c r="G14" s="11">
        <f t="shared" si="0"/>
        <v>0</v>
      </c>
      <c r="H14" s="13"/>
    </row>
    <row r="15" spans="1:8">
      <c r="A15" s="9"/>
      <c r="B15" s="9"/>
      <c r="C15" s="10"/>
      <c r="D15" s="9"/>
      <c r="E15" s="9"/>
      <c r="F15" s="11">
        <v>0</v>
      </c>
      <c r="G15" s="11">
        <f t="shared" si="0"/>
        <v>0</v>
      </c>
      <c r="H15" s="13"/>
    </row>
    <row r="16" spans="1:8">
      <c r="A16" s="9"/>
      <c r="B16" s="9"/>
      <c r="C16" s="10"/>
      <c r="D16" s="9"/>
      <c r="E16" s="9"/>
      <c r="F16" s="11">
        <v>0</v>
      </c>
      <c r="G16" s="11">
        <f t="shared" si="0"/>
        <v>0</v>
      </c>
      <c r="H16" s="13"/>
    </row>
    <row r="17" spans="1:8" ht="13.5" customHeight="1">
      <c r="A17" s="9"/>
      <c r="B17" s="9"/>
      <c r="C17" s="12"/>
      <c r="D17" s="9"/>
      <c r="E17" s="9"/>
      <c r="F17" s="11">
        <v>0</v>
      </c>
      <c r="G17" s="11">
        <f t="shared" si="0"/>
        <v>0</v>
      </c>
      <c r="H17" s="13"/>
    </row>
    <row r="18" spans="1:8" ht="13.5" customHeight="1">
      <c r="A18" s="9"/>
      <c r="B18" s="9"/>
      <c r="C18" s="12"/>
      <c r="D18" s="9"/>
      <c r="E18" s="9"/>
      <c r="F18" s="11">
        <v>0</v>
      </c>
      <c r="G18" s="11">
        <f t="shared" si="0"/>
        <v>0</v>
      </c>
      <c r="H18" s="13"/>
    </row>
    <row r="19" spans="1:8" ht="13.5" customHeight="1">
      <c r="A19" s="9"/>
      <c r="B19" s="9"/>
      <c r="C19" s="12"/>
      <c r="D19" s="9"/>
      <c r="E19" s="9"/>
      <c r="F19" s="11">
        <v>0</v>
      </c>
      <c r="G19" s="11">
        <f t="shared" si="0"/>
        <v>0</v>
      </c>
      <c r="H19" s="13"/>
    </row>
    <row r="20" spans="1:8" ht="13.5" customHeight="1">
      <c r="A20" s="9"/>
      <c r="B20" s="9"/>
      <c r="C20" s="12"/>
      <c r="D20" s="9"/>
      <c r="E20" s="9"/>
      <c r="F20" s="11">
        <v>0</v>
      </c>
      <c r="G20" s="11">
        <f t="shared" si="0"/>
        <v>0</v>
      </c>
      <c r="H20" s="13"/>
    </row>
    <row r="21" spans="1:8" ht="13.5" hidden="1" customHeight="1">
      <c r="A21" s="9"/>
      <c r="B21" s="9"/>
      <c r="C21" s="12"/>
      <c r="D21" s="9"/>
      <c r="E21" s="9"/>
      <c r="F21" s="11">
        <v>0</v>
      </c>
      <c r="G21" s="11">
        <f t="shared" si="0"/>
        <v>0</v>
      </c>
      <c r="H21" s="13"/>
    </row>
    <row r="22" spans="1:8" ht="13.5" hidden="1" customHeight="1">
      <c r="A22" s="9"/>
      <c r="B22" s="9"/>
      <c r="C22" s="12"/>
      <c r="D22" s="9"/>
      <c r="E22" s="9"/>
      <c r="F22" s="11">
        <v>0</v>
      </c>
      <c r="G22" s="11">
        <f t="shared" si="0"/>
        <v>0</v>
      </c>
      <c r="H22" s="13"/>
    </row>
    <row r="23" spans="1:8" ht="13.5" hidden="1" customHeight="1">
      <c r="A23" s="9"/>
      <c r="B23" s="9"/>
      <c r="C23" s="12"/>
      <c r="D23" s="9"/>
      <c r="E23" s="9"/>
      <c r="F23" s="11">
        <v>0</v>
      </c>
      <c r="G23" s="11">
        <f t="shared" si="0"/>
        <v>0</v>
      </c>
      <c r="H23" s="13"/>
    </row>
    <row r="24" spans="1:8" ht="13.5" hidden="1" customHeight="1">
      <c r="A24" s="9"/>
      <c r="B24" s="9"/>
      <c r="C24" s="12"/>
      <c r="D24" s="9"/>
      <c r="E24" s="9"/>
      <c r="F24" s="11">
        <v>0</v>
      </c>
      <c r="G24" s="11">
        <f t="shared" si="0"/>
        <v>0</v>
      </c>
      <c r="H24" s="13"/>
    </row>
    <row r="25" spans="1:8" ht="13.5" hidden="1" customHeight="1">
      <c r="A25" s="9"/>
      <c r="B25" s="9"/>
      <c r="C25" s="12"/>
      <c r="D25" s="9"/>
      <c r="E25" s="9"/>
      <c r="F25" s="11">
        <v>0</v>
      </c>
      <c r="G25" s="11">
        <f t="shared" si="0"/>
        <v>0</v>
      </c>
      <c r="H25" s="13"/>
    </row>
    <row r="26" spans="1:8" ht="13.5" hidden="1" customHeight="1">
      <c r="A26" s="9"/>
      <c r="B26" s="9"/>
      <c r="C26" s="12"/>
      <c r="D26" s="9"/>
      <c r="E26" s="9"/>
      <c r="F26" s="11">
        <v>0</v>
      </c>
      <c r="G26" s="11">
        <f t="shared" si="0"/>
        <v>0</v>
      </c>
      <c r="H26" s="13"/>
    </row>
    <row r="27" spans="1:8" ht="13.5" hidden="1" customHeight="1">
      <c r="A27" s="9"/>
      <c r="B27" s="9"/>
      <c r="C27" s="12"/>
      <c r="D27" s="9"/>
      <c r="E27" s="9"/>
      <c r="F27" s="11">
        <v>0</v>
      </c>
      <c r="G27" s="11">
        <f t="shared" si="0"/>
        <v>0</v>
      </c>
      <c r="H27" s="13"/>
    </row>
    <row r="28" spans="1:8" ht="13.5" hidden="1" customHeight="1">
      <c r="A28" s="9"/>
      <c r="B28" s="9"/>
      <c r="C28" s="12"/>
      <c r="D28" s="9"/>
      <c r="E28" s="9"/>
      <c r="F28" s="11">
        <v>0</v>
      </c>
      <c r="G28" s="11">
        <f t="shared" si="0"/>
        <v>0</v>
      </c>
      <c r="H28" s="13"/>
    </row>
    <row r="29" spans="1:8" ht="13.5" hidden="1" customHeight="1">
      <c r="A29" s="9"/>
      <c r="B29" s="9"/>
      <c r="C29" s="12"/>
      <c r="D29" s="9"/>
      <c r="E29" s="9"/>
      <c r="F29" s="11">
        <v>0</v>
      </c>
      <c r="G29" s="11">
        <f t="shared" si="0"/>
        <v>0</v>
      </c>
      <c r="H29" s="13"/>
    </row>
    <row r="30" spans="1:8" ht="13.5" hidden="1" customHeight="1">
      <c r="A30" s="9"/>
      <c r="B30" s="9"/>
      <c r="C30" s="12"/>
      <c r="D30" s="9"/>
      <c r="E30" s="9"/>
      <c r="F30" s="11">
        <v>0</v>
      </c>
      <c r="G30" s="11">
        <f t="shared" si="0"/>
        <v>0</v>
      </c>
      <c r="H30" s="13"/>
    </row>
    <row r="31" spans="1:8" ht="13.5" hidden="1" customHeight="1">
      <c r="A31" s="9"/>
      <c r="B31" s="9"/>
      <c r="C31" s="12"/>
      <c r="D31" s="9"/>
      <c r="E31" s="9"/>
      <c r="F31" s="11">
        <v>0</v>
      </c>
      <c r="G31" s="11">
        <f t="shared" si="0"/>
        <v>0</v>
      </c>
      <c r="H31" s="13"/>
    </row>
    <row r="32" spans="1:8" ht="13.5" hidden="1" customHeight="1">
      <c r="A32" s="9"/>
      <c r="B32" s="9"/>
      <c r="C32" s="12"/>
      <c r="D32" s="9"/>
      <c r="E32" s="9"/>
      <c r="F32" s="11">
        <v>0</v>
      </c>
      <c r="G32" s="11">
        <f t="shared" si="0"/>
        <v>0</v>
      </c>
      <c r="H32" s="13"/>
    </row>
    <row r="33" spans="1:8" ht="13.5" hidden="1" customHeight="1">
      <c r="A33" s="9"/>
      <c r="B33" s="9"/>
      <c r="C33" s="12"/>
      <c r="D33" s="9"/>
      <c r="E33" s="9"/>
      <c r="F33" s="11">
        <v>0</v>
      </c>
      <c r="G33" s="11">
        <f t="shared" si="0"/>
        <v>0</v>
      </c>
      <c r="H33" s="13"/>
    </row>
    <row r="34" spans="1:8" ht="13.5" hidden="1" customHeight="1">
      <c r="A34" s="9"/>
      <c r="B34" s="9"/>
      <c r="C34" s="12"/>
      <c r="D34" s="9"/>
      <c r="E34" s="9"/>
      <c r="F34" s="11">
        <v>0</v>
      </c>
      <c r="G34" s="11">
        <f t="shared" si="0"/>
        <v>0</v>
      </c>
      <c r="H34" s="13"/>
    </row>
    <row r="35" spans="1:8" ht="13.5" hidden="1" customHeight="1">
      <c r="A35" s="9"/>
      <c r="B35" s="9"/>
      <c r="C35" s="12"/>
      <c r="D35" s="9"/>
      <c r="E35" s="9"/>
      <c r="F35" s="11">
        <v>0</v>
      </c>
      <c r="G35" s="11">
        <f t="shared" si="0"/>
        <v>0</v>
      </c>
      <c r="H35" s="13"/>
    </row>
    <row r="36" spans="1:8" hidden="1">
      <c r="A36" s="13"/>
      <c r="B36" s="13"/>
      <c r="C36" s="13"/>
      <c r="D36" s="9"/>
      <c r="E36" s="9"/>
      <c r="F36" s="11">
        <v>0</v>
      </c>
      <c r="G36" s="11">
        <f>D36*F36</f>
        <v>0</v>
      </c>
      <c r="H36" s="13"/>
    </row>
    <row r="37" spans="1:8" hidden="1">
      <c r="A37" s="13"/>
      <c r="B37" s="13"/>
      <c r="C37" s="13"/>
      <c r="D37" s="9"/>
      <c r="E37" s="9"/>
      <c r="F37" s="11">
        <v>0</v>
      </c>
      <c r="G37" s="11">
        <f t="shared" ref="G37:G42" si="1">D37*F37</f>
        <v>0</v>
      </c>
      <c r="H37" s="13"/>
    </row>
    <row r="38" spans="1:8" hidden="1">
      <c r="A38" s="13"/>
      <c r="B38" s="13"/>
      <c r="C38" s="13"/>
      <c r="D38" s="9"/>
      <c r="E38" s="9"/>
      <c r="F38" s="11">
        <v>0</v>
      </c>
      <c r="G38" s="11">
        <f t="shared" si="1"/>
        <v>0</v>
      </c>
      <c r="H38" s="13"/>
    </row>
    <row r="39" spans="1:8" hidden="1">
      <c r="A39" s="13"/>
      <c r="B39" s="13"/>
      <c r="C39" s="13"/>
      <c r="D39" s="9"/>
      <c r="E39" s="9"/>
      <c r="F39" s="11">
        <v>0</v>
      </c>
      <c r="G39" s="11">
        <f t="shared" si="1"/>
        <v>0</v>
      </c>
      <c r="H39" s="13"/>
    </row>
    <row r="40" spans="1:8" hidden="1">
      <c r="A40" s="13"/>
      <c r="B40" s="13"/>
      <c r="C40" s="13"/>
      <c r="D40" s="9"/>
      <c r="E40" s="9"/>
      <c r="F40" s="11">
        <v>0</v>
      </c>
      <c r="G40" s="11">
        <f t="shared" si="1"/>
        <v>0</v>
      </c>
      <c r="H40" s="13"/>
    </row>
    <row r="41" spans="1:8" hidden="1">
      <c r="A41" s="13"/>
      <c r="B41" s="13"/>
      <c r="C41" s="13"/>
      <c r="D41" s="9"/>
      <c r="E41" s="9"/>
      <c r="F41" s="11">
        <v>0</v>
      </c>
      <c r="G41" s="11">
        <f t="shared" si="1"/>
        <v>0</v>
      </c>
      <c r="H41" s="13"/>
    </row>
    <row r="42" spans="1:8">
      <c r="A42" s="13"/>
      <c r="B42" s="13"/>
      <c r="C42" s="13"/>
      <c r="D42" s="9"/>
      <c r="E42" s="9"/>
      <c r="F42" s="11">
        <v>0</v>
      </c>
      <c r="G42" s="11">
        <f t="shared" si="1"/>
        <v>0</v>
      </c>
      <c r="H42" s="13"/>
    </row>
    <row r="43" spans="1:8" s="36" customFormat="1">
      <c r="A43" s="208" t="s">
        <v>58</v>
      </c>
      <c r="B43" s="209"/>
      <c r="C43" s="209"/>
      <c r="D43" s="209"/>
      <c r="E43" s="209"/>
      <c r="F43" s="210"/>
      <c r="G43" s="16">
        <f>SUM(G9:G42)</f>
        <v>3750000</v>
      </c>
      <c r="H43" s="15"/>
    </row>
    <row r="44" spans="1:8" s="36" customFormat="1" hidden="1">
      <c r="A44" s="201" t="s">
        <v>37</v>
      </c>
      <c r="B44" s="202"/>
      <c r="C44" s="202"/>
      <c r="D44" s="202"/>
      <c r="E44" s="202" t="s">
        <v>41</v>
      </c>
      <c r="F44" s="202"/>
      <c r="G44" s="203"/>
      <c r="H44" s="83"/>
    </row>
    <row r="45" spans="1:8" ht="18" hidden="1" customHeight="1">
      <c r="A45" s="24" t="s">
        <v>38</v>
      </c>
      <c r="B45" s="25"/>
      <c r="C45" s="25"/>
      <c r="D45" s="26"/>
      <c r="E45" s="24" t="s">
        <v>38</v>
      </c>
      <c r="F45" s="25"/>
      <c r="G45" s="26"/>
      <c r="H45" s="13"/>
    </row>
    <row r="46" spans="1:8" ht="18" hidden="1" customHeight="1">
      <c r="A46" s="27" t="s">
        <v>44</v>
      </c>
      <c r="B46" s="28"/>
      <c r="C46" s="28"/>
      <c r="D46" s="29"/>
      <c r="E46" s="27" t="s">
        <v>44</v>
      </c>
      <c r="F46" s="28"/>
      <c r="G46" s="29"/>
      <c r="H46" s="13"/>
    </row>
    <row r="47" spans="1:8" ht="18" hidden="1" customHeight="1">
      <c r="A47" s="30" t="s">
        <v>43</v>
      </c>
      <c r="B47" s="31"/>
      <c r="C47" s="31"/>
      <c r="D47" s="32"/>
      <c r="E47" s="30" t="s">
        <v>43</v>
      </c>
      <c r="F47" s="31"/>
      <c r="G47" s="32"/>
      <c r="H47" s="13"/>
    </row>
    <row r="48" spans="1:8" s="33" customFormat="1" ht="18" hidden="1" customHeight="1">
      <c r="A48" s="24" t="s">
        <v>40</v>
      </c>
      <c r="B48" s="25"/>
      <c r="C48" s="25"/>
      <c r="D48" s="26"/>
      <c r="E48" s="24" t="s">
        <v>40</v>
      </c>
      <c r="F48" s="25"/>
      <c r="G48" s="26"/>
      <c r="H48" s="13"/>
    </row>
    <row r="49" spans="1:8" s="33" customFormat="1" ht="18" hidden="1" customHeight="1">
      <c r="A49" s="27" t="s">
        <v>44</v>
      </c>
      <c r="B49" s="28"/>
      <c r="C49" s="28"/>
      <c r="D49" s="29"/>
      <c r="E49" s="27" t="s">
        <v>44</v>
      </c>
      <c r="F49" s="28"/>
      <c r="G49" s="29"/>
      <c r="H49" s="13"/>
    </row>
    <row r="50" spans="1:8" ht="18" hidden="1" customHeight="1">
      <c r="A50" s="30" t="s">
        <v>42</v>
      </c>
      <c r="B50" s="31"/>
      <c r="C50" s="31"/>
      <c r="D50" s="32"/>
      <c r="E50" s="30" t="s">
        <v>42</v>
      </c>
      <c r="F50" s="31"/>
      <c r="G50" s="32"/>
      <c r="H50" s="13"/>
    </row>
    <row r="52" spans="1:8" ht="26.25" customHeight="1">
      <c r="A52" s="213" t="s">
        <v>260</v>
      </c>
      <c r="B52" s="214"/>
      <c r="C52" s="214"/>
      <c r="D52" s="214"/>
      <c r="E52" s="214"/>
      <c r="F52" s="214"/>
      <c r="G52" s="214"/>
      <c r="H52" s="214"/>
    </row>
  </sheetData>
  <mergeCells count="10">
    <mergeCell ref="A52:H52"/>
    <mergeCell ref="A43:F43"/>
    <mergeCell ref="A44:D44"/>
    <mergeCell ref="E44:G44"/>
    <mergeCell ref="A1:E1"/>
    <mergeCell ref="A3:C3"/>
    <mergeCell ref="A4:C4"/>
    <mergeCell ref="B7:C7"/>
    <mergeCell ref="A6:H6"/>
    <mergeCell ref="A2:H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3FE8-97A3-418C-9B9B-76EC962A6FCD}">
  <sheetPr>
    <tabColor theme="0" tint="-0.14999847407452621"/>
  </sheetPr>
  <dimension ref="A1:B19"/>
  <sheetViews>
    <sheetView workbookViewId="0">
      <selection activeCell="B8" sqref="B8"/>
    </sheetView>
  </sheetViews>
  <sheetFormatPr defaultColWidth="9.140625" defaultRowHeight="12.75"/>
  <cols>
    <col min="1" max="1" width="27.42578125" style="55" customWidth="1"/>
    <col min="2" max="2" width="55.85546875" style="148" customWidth="1"/>
    <col min="3" max="16384" width="9.140625" style="55"/>
  </cols>
  <sheetData>
    <row r="1" spans="1:2">
      <c r="A1" s="146" t="s">
        <v>286</v>
      </c>
      <c r="B1" s="147"/>
    </row>
    <row r="2" spans="1:2">
      <c r="A2" s="151" t="s">
        <v>287</v>
      </c>
      <c r="B2" s="152"/>
    </row>
    <row r="3" spans="1:2" ht="38.25">
      <c r="A3" s="14" t="s">
        <v>288</v>
      </c>
      <c r="B3" s="12" t="s">
        <v>293</v>
      </c>
    </row>
    <row r="4" spans="1:2" ht="38.25">
      <c r="A4" s="14"/>
      <c r="B4" s="12" t="s">
        <v>294</v>
      </c>
    </row>
    <row r="5" spans="1:2" ht="25.5">
      <c r="A5" s="14" t="s">
        <v>289</v>
      </c>
      <c r="B5" s="12" t="s">
        <v>295</v>
      </c>
    </row>
    <row r="6" spans="1:2">
      <c r="A6" s="14"/>
      <c r="B6" s="12" t="s">
        <v>296</v>
      </c>
    </row>
    <row r="7" spans="1:2" ht="25.5">
      <c r="A7" s="14"/>
      <c r="B7" s="12" t="s">
        <v>297</v>
      </c>
    </row>
    <row r="8" spans="1:2" ht="51">
      <c r="A8" s="14"/>
      <c r="B8" s="12" t="s">
        <v>298</v>
      </c>
    </row>
    <row r="9" spans="1:2" ht="51">
      <c r="A9" s="14" t="s">
        <v>290</v>
      </c>
      <c r="B9" s="12" t="s">
        <v>300</v>
      </c>
    </row>
    <row r="10" spans="1:2" ht="51">
      <c r="A10" s="14"/>
      <c r="B10" s="12" t="s">
        <v>301</v>
      </c>
    </row>
    <row r="11" spans="1:2" ht="38.25">
      <c r="A11" s="14"/>
      <c r="B11" s="12" t="s">
        <v>299</v>
      </c>
    </row>
    <row r="12" spans="1:2">
      <c r="A12" s="14"/>
      <c r="B12" s="51"/>
    </row>
    <row r="13" spans="1:2" ht="25.5">
      <c r="A13" s="14" t="s">
        <v>10</v>
      </c>
      <c r="B13" s="51" t="s">
        <v>278</v>
      </c>
    </row>
    <row r="14" spans="1:2" ht="25.5">
      <c r="A14" s="14" t="s">
        <v>291</v>
      </c>
      <c r="B14" s="12" t="s">
        <v>304</v>
      </c>
    </row>
    <row r="15" spans="1:2" ht="25.5">
      <c r="A15" s="14" t="s">
        <v>12</v>
      </c>
      <c r="B15" s="12" t="s">
        <v>303</v>
      </c>
    </row>
    <row r="16" spans="1:2">
      <c r="A16" s="14" t="s">
        <v>292</v>
      </c>
      <c r="B16" s="12"/>
    </row>
    <row r="17" spans="1:2" ht="25.5">
      <c r="A17" s="14" t="s">
        <v>9</v>
      </c>
      <c r="B17" s="12" t="s">
        <v>302</v>
      </c>
    </row>
    <row r="18" spans="1:2">
      <c r="B18" s="149"/>
    </row>
    <row r="19" spans="1:2">
      <c r="B19" s="149"/>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8494-3F93-462B-9F45-E1AAD1254A41}">
  <sheetPr>
    <tabColor rgb="FF66FFFF"/>
  </sheetPr>
  <dimension ref="A1:O52"/>
  <sheetViews>
    <sheetView workbookViewId="0">
      <selection activeCell="F56" sqref="F56"/>
    </sheetView>
  </sheetViews>
  <sheetFormatPr defaultColWidth="8.7109375" defaultRowHeight="12.75"/>
  <cols>
    <col min="1" max="1" width="5.5703125" style="2" customWidth="1"/>
    <col min="2" max="2" width="7.5703125" style="2" customWidth="1"/>
    <col min="3" max="3" width="36.85546875" style="2" customWidth="1"/>
    <col min="4" max="5" width="8.5703125" style="2" customWidth="1"/>
    <col min="6" max="7" width="15.5703125" style="2" customWidth="1"/>
    <col min="8" max="8" width="36" style="43" customWidth="1"/>
    <col min="9" max="11" width="8.7109375" style="43"/>
    <col min="12" max="12" width="6.140625" style="43" customWidth="1"/>
    <col min="13" max="15" width="8.7109375" style="43"/>
    <col min="16" max="16384" width="8.7109375" style="2"/>
  </cols>
  <sheetData>
    <row r="1" spans="1:9">
      <c r="A1" s="191" t="s">
        <v>93</v>
      </c>
      <c r="B1" s="192"/>
      <c r="C1" s="192"/>
      <c r="D1" s="192"/>
      <c r="E1" s="193"/>
      <c r="F1" s="1" t="s">
        <v>256</v>
      </c>
      <c r="G1" s="3" t="s">
        <v>254</v>
      </c>
      <c r="H1" s="114">
        <v>44326</v>
      </c>
    </row>
    <row r="2" spans="1:9">
      <c r="A2" s="201" t="s">
        <v>45</v>
      </c>
      <c r="B2" s="202"/>
      <c r="C2" s="202"/>
      <c r="D2" s="202"/>
      <c r="E2" s="202"/>
      <c r="F2" s="202"/>
      <c r="G2" s="202"/>
      <c r="H2" s="203"/>
    </row>
    <row r="3" spans="1:9">
      <c r="A3" s="191" t="s">
        <v>255</v>
      </c>
      <c r="B3" s="192"/>
      <c r="C3" s="193"/>
      <c r="D3" s="3" t="s">
        <v>29</v>
      </c>
      <c r="E3" s="5"/>
      <c r="F3" s="5"/>
      <c r="G3" s="5" t="s">
        <v>33</v>
      </c>
      <c r="H3" s="84"/>
    </row>
    <row r="4" spans="1:9">
      <c r="A4" s="194" t="s">
        <v>0</v>
      </c>
      <c r="B4" s="195"/>
      <c r="C4" s="195"/>
      <c r="D4" s="4" t="s">
        <v>30</v>
      </c>
      <c r="E4" s="5"/>
      <c r="F4" s="5"/>
      <c r="G4" s="5" t="s">
        <v>33</v>
      </c>
      <c r="H4" s="84"/>
    </row>
    <row r="5" spans="1:9">
      <c r="A5" s="34"/>
      <c r="B5" s="35"/>
      <c r="C5" s="35" t="s">
        <v>248</v>
      </c>
      <c r="D5" s="76" t="s">
        <v>31</v>
      </c>
      <c r="E5" s="8"/>
      <c r="F5" s="8"/>
      <c r="G5" s="8" t="s">
        <v>32</v>
      </c>
      <c r="H5" s="84"/>
    </row>
    <row r="6" spans="1:9">
      <c r="A6" s="205" t="s">
        <v>46</v>
      </c>
      <c r="B6" s="206"/>
      <c r="C6" s="206"/>
      <c r="D6" s="206"/>
      <c r="E6" s="206"/>
      <c r="F6" s="206"/>
      <c r="G6" s="206"/>
      <c r="H6" s="207"/>
    </row>
    <row r="7" spans="1:9" ht="14.1" customHeight="1">
      <c r="A7" s="37"/>
      <c r="B7" s="196" t="s">
        <v>3</v>
      </c>
      <c r="C7" s="197"/>
      <c r="D7" s="38"/>
      <c r="E7" s="38"/>
      <c r="F7" s="38"/>
      <c r="G7" s="38"/>
      <c r="H7" s="38"/>
    </row>
    <row r="8" spans="1:9">
      <c r="A8" s="39" t="s">
        <v>1</v>
      </c>
      <c r="B8" s="40" t="s">
        <v>2</v>
      </c>
      <c r="C8" s="40" t="s">
        <v>8</v>
      </c>
      <c r="D8" s="41" t="s">
        <v>4</v>
      </c>
      <c r="E8" s="41" t="s">
        <v>5</v>
      </c>
      <c r="F8" s="41" t="s">
        <v>6</v>
      </c>
      <c r="G8" s="41" t="s">
        <v>7</v>
      </c>
      <c r="H8" s="41" t="s">
        <v>239</v>
      </c>
    </row>
    <row r="9" spans="1:9">
      <c r="A9" s="9"/>
      <c r="B9" s="9" t="s">
        <v>111</v>
      </c>
      <c r="C9" s="10" t="s">
        <v>112</v>
      </c>
      <c r="D9" s="9">
        <v>15</v>
      </c>
      <c r="E9" s="9" t="s">
        <v>59</v>
      </c>
      <c r="F9" s="144">
        <v>100000</v>
      </c>
      <c r="G9" s="144">
        <f>D9*F9</f>
        <v>1500000</v>
      </c>
      <c r="H9" s="78"/>
    </row>
    <row r="10" spans="1:9" ht="25.5">
      <c r="A10" s="9"/>
      <c r="B10" s="9" t="s">
        <v>245</v>
      </c>
      <c r="C10" s="10" t="s">
        <v>246</v>
      </c>
      <c r="D10" s="9"/>
      <c r="E10" s="9"/>
      <c r="F10" s="144">
        <v>0</v>
      </c>
      <c r="G10" s="144">
        <f t="shared" ref="G10:G15" si="0">D10*F10</f>
        <v>0</v>
      </c>
      <c r="H10" s="10" t="s">
        <v>174</v>
      </c>
      <c r="I10" s="73"/>
    </row>
    <row r="11" spans="1:9" ht="25.5">
      <c r="A11" s="9"/>
      <c r="B11" s="9"/>
      <c r="C11" s="10" t="s">
        <v>262</v>
      </c>
      <c r="D11" s="9"/>
      <c r="E11" s="9"/>
      <c r="F11" s="144">
        <v>0</v>
      </c>
      <c r="G11" s="144">
        <f t="shared" ref="G11:G13" si="1">D11*F11</f>
        <v>0</v>
      </c>
      <c r="H11" s="10" t="s">
        <v>281</v>
      </c>
      <c r="I11" s="73"/>
    </row>
    <row r="12" spans="1:9" ht="102">
      <c r="A12" s="9"/>
      <c r="B12" s="9"/>
      <c r="C12" s="10" t="s">
        <v>247</v>
      </c>
      <c r="D12" s="9">
        <v>1</v>
      </c>
      <c r="E12" s="9" t="s">
        <v>60</v>
      </c>
      <c r="F12" s="144">
        <v>50000000</v>
      </c>
      <c r="G12" s="144">
        <f t="shared" si="1"/>
        <v>50000000</v>
      </c>
      <c r="H12" s="10" t="s">
        <v>282</v>
      </c>
    </row>
    <row r="13" spans="1:9" ht="63.75">
      <c r="A13" s="9"/>
      <c r="B13" s="9"/>
      <c r="C13" s="10" t="s">
        <v>266</v>
      </c>
      <c r="D13" s="9">
        <v>1</v>
      </c>
      <c r="E13" s="9" t="s">
        <v>60</v>
      </c>
      <c r="F13" s="144">
        <v>4500000</v>
      </c>
      <c r="G13" s="144">
        <f t="shared" si="1"/>
        <v>4500000</v>
      </c>
      <c r="H13" s="10" t="s">
        <v>283</v>
      </c>
    </row>
    <row r="14" spans="1:9" hidden="1">
      <c r="A14" s="9"/>
      <c r="B14" s="9"/>
      <c r="C14" s="10"/>
      <c r="D14" s="9"/>
      <c r="E14" s="9"/>
      <c r="F14" s="144">
        <v>0</v>
      </c>
      <c r="G14" s="144">
        <f t="shared" ref="G14" si="2">D14*F14</f>
        <v>0</v>
      </c>
      <c r="H14" s="10"/>
    </row>
    <row r="15" spans="1:9" hidden="1">
      <c r="A15" s="9"/>
      <c r="B15" s="9"/>
      <c r="C15" s="47"/>
      <c r="D15" s="9"/>
      <c r="E15" s="9"/>
      <c r="F15" s="144">
        <v>0</v>
      </c>
      <c r="G15" s="144">
        <f t="shared" si="0"/>
        <v>0</v>
      </c>
      <c r="H15" s="78"/>
    </row>
    <row r="16" spans="1:9" hidden="1">
      <c r="A16" s="9"/>
      <c r="B16" s="9"/>
      <c r="C16" s="46"/>
      <c r="D16" s="9"/>
      <c r="E16" s="9"/>
      <c r="F16" s="144">
        <v>0</v>
      </c>
      <c r="G16" s="144">
        <f t="shared" ref="G16:G35" si="3">D16*F16</f>
        <v>0</v>
      </c>
      <c r="H16" s="78"/>
    </row>
    <row r="17" spans="1:10" ht="13.5" hidden="1" customHeight="1">
      <c r="A17" s="9"/>
      <c r="B17" s="9"/>
      <c r="C17" s="47"/>
      <c r="D17" s="9"/>
      <c r="E17" s="9"/>
      <c r="F17" s="144">
        <v>0</v>
      </c>
      <c r="G17" s="144">
        <f t="shared" si="3"/>
        <v>0</v>
      </c>
      <c r="H17" s="78"/>
    </row>
    <row r="18" spans="1:10" ht="13.5" hidden="1" customHeight="1">
      <c r="A18" s="9"/>
      <c r="B18" s="9"/>
      <c r="C18" s="48"/>
      <c r="D18" s="9"/>
      <c r="E18" s="9"/>
      <c r="F18" s="144">
        <v>0</v>
      </c>
      <c r="G18" s="144">
        <f t="shared" si="3"/>
        <v>0</v>
      </c>
      <c r="H18" s="78"/>
    </row>
    <row r="19" spans="1:10" ht="13.5" hidden="1" customHeight="1">
      <c r="A19" s="9"/>
      <c r="B19" s="9"/>
      <c r="C19" s="48"/>
      <c r="D19" s="9"/>
      <c r="E19" s="9"/>
      <c r="F19" s="144">
        <v>0</v>
      </c>
      <c r="G19" s="144">
        <f t="shared" si="3"/>
        <v>0</v>
      </c>
      <c r="H19" s="78"/>
    </row>
    <row r="20" spans="1:10" ht="13.5" hidden="1" customHeight="1">
      <c r="A20" s="9"/>
      <c r="B20" s="9"/>
      <c r="C20" s="10"/>
      <c r="D20" s="9"/>
      <c r="E20" s="9"/>
      <c r="F20" s="144">
        <v>0</v>
      </c>
      <c r="G20" s="144">
        <f t="shared" si="3"/>
        <v>0</v>
      </c>
      <c r="H20" s="78"/>
    </row>
    <row r="21" spans="1:10" ht="13.5" hidden="1" customHeight="1">
      <c r="A21" s="9"/>
      <c r="B21" s="9"/>
      <c r="C21" s="47"/>
      <c r="D21" s="9"/>
      <c r="E21" s="9"/>
      <c r="F21" s="144">
        <v>0</v>
      </c>
      <c r="G21" s="144">
        <f t="shared" si="3"/>
        <v>0</v>
      </c>
      <c r="H21" s="78"/>
    </row>
    <row r="22" spans="1:10" ht="13.5" hidden="1" customHeight="1">
      <c r="A22" s="9"/>
      <c r="B22" s="9"/>
      <c r="C22" s="10"/>
      <c r="D22" s="9"/>
      <c r="E22" s="9"/>
      <c r="F22" s="144">
        <v>0</v>
      </c>
      <c r="G22" s="144">
        <f t="shared" ref="G22:G27" si="4">D22*F22</f>
        <v>0</v>
      </c>
      <c r="H22" s="78"/>
      <c r="J22" s="60"/>
    </row>
    <row r="23" spans="1:10" ht="13.5" hidden="1" customHeight="1">
      <c r="A23" s="9"/>
      <c r="B23" s="9"/>
      <c r="C23" s="47"/>
      <c r="D23" s="9"/>
      <c r="E23" s="9"/>
      <c r="F23" s="144">
        <v>0</v>
      </c>
      <c r="G23" s="144">
        <f t="shared" si="4"/>
        <v>0</v>
      </c>
      <c r="H23" s="78"/>
    </row>
    <row r="24" spans="1:10" ht="13.5" hidden="1" customHeight="1">
      <c r="A24" s="9"/>
      <c r="B24" s="9"/>
      <c r="C24" s="48"/>
      <c r="D24" s="9"/>
      <c r="E24" s="9"/>
      <c r="F24" s="144">
        <v>0</v>
      </c>
      <c r="G24" s="144">
        <f t="shared" si="4"/>
        <v>0</v>
      </c>
      <c r="H24" s="78"/>
    </row>
    <row r="25" spans="1:10" ht="13.5" hidden="1" customHeight="1">
      <c r="A25" s="9"/>
      <c r="B25" s="9"/>
      <c r="C25" s="12"/>
      <c r="D25" s="9"/>
      <c r="E25" s="9"/>
      <c r="F25" s="144">
        <v>0</v>
      </c>
      <c r="G25" s="144">
        <f t="shared" si="4"/>
        <v>0</v>
      </c>
      <c r="H25" s="78"/>
    </row>
    <row r="26" spans="1:10" ht="13.5" hidden="1" customHeight="1">
      <c r="A26" s="9"/>
      <c r="B26" s="9"/>
      <c r="C26" s="10"/>
      <c r="D26" s="9"/>
      <c r="E26" s="9"/>
      <c r="F26" s="144">
        <v>0</v>
      </c>
      <c r="G26" s="144">
        <f t="shared" si="4"/>
        <v>0</v>
      </c>
      <c r="H26" s="78"/>
    </row>
    <row r="27" spans="1:10" ht="13.5" hidden="1" customHeight="1">
      <c r="A27" s="9"/>
      <c r="B27" s="9"/>
      <c r="C27" s="10"/>
      <c r="D27" s="9"/>
      <c r="E27" s="9"/>
      <c r="F27" s="144">
        <v>0</v>
      </c>
      <c r="G27" s="144">
        <f t="shared" si="4"/>
        <v>0</v>
      </c>
      <c r="H27" s="78"/>
    </row>
    <row r="28" spans="1:10" ht="13.5" hidden="1" customHeight="1">
      <c r="A28" s="9"/>
      <c r="B28" s="9"/>
      <c r="C28" s="12"/>
      <c r="D28" s="9"/>
      <c r="E28" s="9"/>
      <c r="F28" s="144">
        <v>0</v>
      </c>
      <c r="G28" s="144">
        <f t="shared" si="3"/>
        <v>0</v>
      </c>
      <c r="H28" s="78"/>
    </row>
    <row r="29" spans="1:10" ht="13.5" hidden="1" customHeight="1">
      <c r="A29" s="9"/>
      <c r="B29" s="9"/>
      <c r="C29" s="14"/>
      <c r="D29" s="9"/>
      <c r="E29" s="9"/>
      <c r="F29" s="144">
        <v>0</v>
      </c>
      <c r="G29" s="144">
        <f t="shared" si="3"/>
        <v>0</v>
      </c>
      <c r="H29" s="78"/>
    </row>
    <row r="30" spans="1:10" ht="13.5" hidden="1" customHeight="1">
      <c r="A30" s="9"/>
      <c r="B30" s="9"/>
      <c r="C30" s="47"/>
      <c r="D30" s="9"/>
      <c r="E30" s="9"/>
      <c r="F30" s="144">
        <v>0</v>
      </c>
      <c r="G30" s="144">
        <f t="shared" si="3"/>
        <v>0</v>
      </c>
      <c r="H30" s="78"/>
    </row>
    <row r="31" spans="1:10" ht="13.5" hidden="1" customHeight="1">
      <c r="A31" s="9"/>
      <c r="B31" s="9"/>
      <c r="C31" s="48"/>
      <c r="D31" s="9"/>
      <c r="E31" s="9"/>
      <c r="F31" s="144">
        <v>0</v>
      </c>
      <c r="G31" s="144">
        <f t="shared" si="3"/>
        <v>0</v>
      </c>
      <c r="H31" s="78"/>
    </row>
    <row r="32" spans="1:10" ht="13.5" hidden="1" customHeight="1">
      <c r="A32" s="9"/>
      <c r="B32" s="9"/>
      <c r="C32" s="12"/>
      <c r="D32" s="9"/>
      <c r="E32" s="9"/>
      <c r="F32" s="144">
        <v>0</v>
      </c>
      <c r="G32" s="144">
        <f t="shared" si="3"/>
        <v>0</v>
      </c>
      <c r="H32" s="78"/>
    </row>
    <row r="33" spans="1:15" ht="13.5" hidden="1" customHeight="1">
      <c r="A33" s="9"/>
      <c r="B33" s="9"/>
      <c r="C33" s="12"/>
      <c r="D33" s="9"/>
      <c r="E33" s="9"/>
      <c r="F33" s="144">
        <v>0</v>
      </c>
      <c r="G33" s="144">
        <f t="shared" si="3"/>
        <v>0</v>
      </c>
      <c r="H33" s="78"/>
    </row>
    <row r="34" spans="1:15" ht="13.5" hidden="1" customHeight="1">
      <c r="A34" s="9"/>
      <c r="B34" s="9"/>
      <c r="C34" s="12"/>
      <c r="D34" s="9"/>
      <c r="E34" s="9"/>
      <c r="F34" s="144">
        <v>0</v>
      </c>
      <c r="G34" s="144">
        <f t="shared" si="3"/>
        <v>0</v>
      </c>
      <c r="H34" s="78"/>
    </row>
    <row r="35" spans="1:15" ht="13.5" hidden="1" customHeight="1">
      <c r="A35" s="9"/>
      <c r="B35" s="9"/>
      <c r="C35" s="12"/>
      <c r="D35" s="9"/>
      <c r="E35" s="9"/>
      <c r="F35" s="144">
        <v>0</v>
      </c>
      <c r="G35" s="144">
        <f t="shared" si="3"/>
        <v>0</v>
      </c>
      <c r="H35" s="78"/>
    </row>
    <row r="36" spans="1:15" hidden="1">
      <c r="A36" s="13"/>
      <c r="B36" s="13"/>
      <c r="C36" s="13"/>
      <c r="D36" s="9"/>
      <c r="E36" s="9"/>
      <c r="F36" s="144">
        <v>0</v>
      </c>
      <c r="G36" s="144">
        <f>D36*F36</f>
        <v>0</v>
      </c>
      <c r="H36" s="78"/>
    </row>
    <row r="37" spans="1:15" hidden="1">
      <c r="A37" s="13"/>
      <c r="B37" s="13"/>
      <c r="C37" s="13"/>
      <c r="D37" s="9"/>
      <c r="E37" s="9"/>
      <c r="F37" s="144">
        <v>0</v>
      </c>
      <c r="G37" s="144">
        <f t="shared" ref="G37:G42" si="5">D37*F37</f>
        <v>0</v>
      </c>
      <c r="H37" s="78"/>
    </row>
    <row r="38" spans="1:15" hidden="1">
      <c r="A38" s="13"/>
      <c r="B38" s="13"/>
      <c r="C38" s="13"/>
      <c r="D38" s="9"/>
      <c r="E38" s="9"/>
      <c r="F38" s="144">
        <v>0</v>
      </c>
      <c r="G38" s="144">
        <f t="shared" si="5"/>
        <v>0</v>
      </c>
      <c r="H38" s="78"/>
    </row>
    <row r="39" spans="1:15" hidden="1">
      <c r="A39" s="13"/>
      <c r="B39" s="13"/>
      <c r="C39" s="13"/>
      <c r="D39" s="9"/>
      <c r="E39" s="9"/>
      <c r="F39" s="144">
        <v>0</v>
      </c>
      <c r="G39" s="144">
        <f t="shared" si="5"/>
        <v>0</v>
      </c>
      <c r="H39" s="78"/>
    </row>
    <row r="40" spans="1:15" hidden="1">
      <c r="A40" s="13"/>
      <c r="B40" s="13"/>
      <c r="C40" s="13"/>
      <c r="D40" s="9"/>
      <c r="E40" s="9"/>
      <c r="F40" s="144">
        <v>0</v>
      </c>
      <c r="G40" s="144">
        <f t="shared" si="5"/>
        <v>0</v>
      </c>
      <c r="H40" s="78"/>
    </row>
    <row r="41" spans="1:15" hidden="1">
      <c r="A41" s="13"/>
      <c r="B41" s="13"/>
      <c r="C41" s="13"/>
      <c r="D41" s="9"/>
      <c r="E41" s="9"/>
      <c r="F41" s="144">
        <v>0</v>
      </c>
      <c r="G41" s="144">
        <f t="shared" si="5"/>
        <v>0</v>
      </c>
      <c r="H41" s="78"/>
    </row>
    <row r="42" spans="1:15">
      <c r="A42" s="13"/>
      <c r="B42" s="13"/>
      <c r="C42" s="13"/>
      <c r="D42" s="9"/>
      <c r="E42" s="9"/>
      <c r="F42" s="144">
        <v>0</v>
      </c>
      <c r="G42" s="144">
        <f t="shared" si="5"/>
        <v>0</v>
      </c>
      <c r="H42" s="78"/>
    </row>
    <row r="43" spans="1:15" s="36" customFormat="1">
      <c r="A43" s="208" t="s">
        <v>48</v>
      </c>
      <c r="B43" s="209"/>
      <c r="C43" s="209"/>
      <c r="D43" s="209"/>
      <c r="E43" s="209"/>
      <c r="F43" s="210"/>
      <c r="G43" s="16">
        <f>SUM(G9:G42)</f>
        <v>56000000</v>
      </c>
      <c r="H43" s="124"/>
      <c r="I43" s="44"/>
      <c r="J43" s="44"/>
      <c r="K43" s="44"/>
      <c r="L43" s="44"/>
      <c r="M43" s="44"/>
      <c r="N43" s="44"/>
      <c r="O43" s="44"/>
    </row>
    <row r="44" spans="1:15" s="36" customFormat="1" hidden="1">
      <c r="A44" s="201" t="s">
        <v>37</v>
      </c>
      <c r="B44" s="202"/>
      <c r="C44" s="202"/>
      <c r="D44" s="202"/>
      <c r="E44" s="202" t="s">
        <v>41</v>
      </c>
      <c r="F44" s="202"/>
      <c r="G44" s="203"/>
      <c r="H44" s="125"/>
      <c r="I44" s="44"/>
      <c r="J44" s="44"/>
      <c r="K44" s="44"/>
      <c r="L44" s="44"/>
      <c r="M44" s="44"/>
      <c r="N44" s="44"/>
      <c r="O44" s="44"/>
    </row>
    <row r="45" spans="1:15" ht="18" hidden="1" customHeight="1">
      <c r="A45" s="126" t="s">
        <v>38</v>
      </c>
      <c r="B45" s="127"/>
      <c r="C45" s="127"/>
      <c r="D45" s="128"/>
      <c r="E45" s="126" t="s">
        <v>38</v>
      </c>
      <c r="F45" s="127"/>
      <c r="G45" s="128"/>
      <c r="H45" s="129"/>
    </row>
    <row r="46" spans="1:15" ht="18" hidden="1" customHeight="1">
      <c r="A46" s="130" t="s">
        <v>44</v>
      </c>
      <c r="B46" s="131"/>
      <c r="C46" s="131"/>
      <c r="D46" s="132"/>
      <c r="E46" s="130" t="s">
        <v>44</v>
      </c>
      <c r="F46" s="131"/>
      <c r="G46" s="132"/>
      <c r="H46" s="129"/>
    </row>
    <row r="47" spans="1:15" ht="18" hidden="1" customHeight="1">
      <c r="A47" s="133" t="s">
        <v>43</v>
      </c>
      <c r="B47" s="134"/>
      <c r="C47" s="134"/>
      <c r="D47" s="135"/>
      <c r="E47" s="133" t="s">
        <v>43</v>
      </c>
      <c r="F47" s="134"/>
      <c r="G47" s="135"/>
      <c r="H47" s="129"/>
    </row>
    <row r="48" spans="1:15" s="33" customFormat="1" ht="18" hidden="1" customHeight="1">
      <c r="A48" s="126" t="s">
        <v>40</v>
      </c>
      <c r="B48" s="127"/>
      <c r="C48" s="127"/>
      <c r="D48" s="128"/>
      <c r="E48" s="126" t="s">
        <v>40</v>
      </c>
      <c r="F48" s="127"/>
      <c r="G48" s="128"/>
      <c r="H48" s="136"/>
      <c r="I48" s="45"/>
      <c r="J48" s="45"/>
      <c r="K48" s="45"/>
      <c r="L48" s="45"/>
      <c r="M48" s="45"/>
      <c r="N48" s="45"/>
      <c r="O48" s="45"/>
    </row>
    <row r="49" spans="1:15" s="33" customFormat="1" ht="18" hidden="1" customHeight="1">
      <c r="A49" s="130" t="s">
        <v>44</v>
      </c>
      <c r="B49" s="131"/>
      <c r="C49" s="131"/>
      <c r="D49" s="132"/>
      <c r="E49" s="130" t="s">
        <v>44</v>
      </c>
      <c r="F49" s="131"/>
      <c r="G49" s="132"/>
      <c r="H49" s="136"/>
      <c r="I49" s="45"/>
      <c r="J49" s="45"/>
      <c r="K49" s="45"/>
      <c r="L49" s="45"/>
      <c r="M49" s="45"/>
      <c r="N49" s="45"/>
      <c r="O49" s="45"/>
    </row>
    <row r="50" spans="1:15" ht="18" hidden="1" customHeight="1">
      <c r="A50" s="133" t="s">
        <v>42</v>
      </c>
      <c r="B50" s="134"/>
      <c r="C50" s="134"/>
      <c r="D50" s="135"/>
      <c r="E50" s="133" t="s">
        <v>42</v>
      </c>
      <c r="F50" s="134"/>
      <c r="G50" s="135"/>
      <c r="H50" s="129"/>
    </row>
    <row r="51" spans="1:15" s="137" customFormat="1">
      <c r="A51" s="137" t="s">
        <v>263</v>
      </c>
      <c r="H51" s="138"/>
      <c r="I51" s="138"/>
      <c r="J51" s="138"/>
      <c r="K51" s="138"/>
      <c r="L51" s="138"/>
      <c r="M51" s="138"/>
      <c r="N51" s="138"/>
      <c r="O51" s="138"/>
    </row>
    <row r="52" spans="1:15" ht="25.5" customHeight="1">
      <c r="A52" s="141">
        <v>1</v>
      </c>
      <c r="B52" s="204" t="s">
        <v>264</v>
      </c>
      <c r="C52" s="204"/>
      <c r="D52" s="204"/>
      <c r="E52" s="204"/>
      <c r="F52" s="204"/>
      <c r="G52" s="204"/>
      <c r="H52" s="204"/>
    </row>
  </sheetData>
  <mergeCells count="10">
    <mergeCell ref="B52:H52"/>
    <mergeCell ref="A6:H6"/>
    <mergeCell ref="A44:D44"/>
    <mergeCell ref="E44:G44"/>
    <mergeCell ref="A43:F43"/>
    <mergeCell ref="A1:E1"/>
    <mergeCell ref="A3:C3"/>
    <mergeCell ref="A4:C4"/>
    <mergeCell ref="B7:C7"/>
    <mergeCell ref="A2:H2"/>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94D03-D142-4F0D-8A60-CD37AF1336A2}">
  <sheetPr>
    <tabColor rgb="FF99FF99"/>
  </sheetPr>
  <dimension ref="A1:K57"/>
  <sheetViews>
    <sheetView topLeftCell="A13" zoomScale="115" zoomScaleNormal="115" workbookViewId="0">
      <selection activeCell="C58" sqref="C58"/>
    </sheetView>
  </sheetViews>
  <sheetFormatPr defaultColWidth="8.7109375" defaultRowHeight="12.75"/>
  <cols>
    <col min="1" max="1" width="5.5703125" style="2" customWidth="1"/>
    <col min="2" max="2" width="12.5703125" style="2" customWidth="1"/>
    <col min="3" max="3" width="40.140625" style="2" customWidth="1"/>
    <col min="4" max="5" width="8.5703125" style="2" customWidth="1"/>
    <col min="6" max="6" width="15.5703125" style="2" customWidth="1"/>
    <col min="7" max="7" width="21.42578125" style="2" customWidth="1"/>
    <col min="8" max="8" width="44" style="92" customWidth="1"/>
    <col min="9" max="9" width="14.5703125" style="2" bestFit="1" customWidth="1"/>
    <col min="10" max="10" width="15.5703125" style="2" customWidth="1"/>
    <col min="11" max="11" width="7.5703125" style="2" customWidth="1"/>
    <col min="12" max="16384" width="8.7109375" style="2"/>
  </cols>
  <sheetData>
    <row r="1" spans="1:11">
      <c r="A1" s="191" t="s">
        <v>93</v>
      </c>
      <c r="B1" s="192"/>
      <c r="C1" s="192"/>
      <c r="D1" s="192"/>
      <c r="E1" s="193"/>
      <c r="F1" s="1" t="s">
        <v>256</v>
      </c>
      <c r="G1" s="3" t="s">
        <v>254</v>
      </c>
      <c r="H1" s="114">
        <v>44326</v>
      </c>
    </row>
    <row r="2" spans="1:11">
      <c r="A2" s="201" t="s">
        <v>45</v>
      </c>
      <c r="B2" s="202"/>
      <c r="C2" s="202"/>
      <c r="D2" s="202"/>
      <c r="E2" s="202"/>
      <c r="F2" s="202"/>
      <c r="G2" s="202"/>
      <c r="H2" s="203"/>
    </row>
    <row r="3" spans="1:11">
      <c r="A3" s="191" t="s">
        <v>255</v>
      </c>
      <c r="B3" s="192"/>
      <c r="C3" s="193"/>
      <c r="D3" s="3" t="s">
        <v>29</v>
      </c>
      <c r="E3" s="5"/>
      <c r="F3" s="5"/>
      <c r="G3" s="5" t="s">
        <v>33</v>
      </c>
      <c r="H3" s="90"/>
    </row>
    <row r="4" spans="1:11">
      <c r="A4" s="194" t="s">
        <v>0</v>
      </c>
      <c r="B4" s="195"/>
      <c r="C4" s="195"/>
      <c r="D4" s="4" t="s">
        <v>30</v>
      </c>
      <c r="E4" s="5"/>
      <c r="F4" s="5"/>
      <c r="G4" s="5" t="s">
        <v>33</v>
      </c>
      <c r="H4" s="90"/>
    </row>
    <row r="5" spans="1:11">
      <c r="A5" s="34"/>
      <c r="B5" s="35"/>
      <c r="C5" s="35" t="s">
        <v>248</v>
      </c>
      <c r="D5" s="77" t="s">
        <v>31</v>
      </c>
      <c r="E5" s="85"/>
      <c r="F5" s="85"/>
      <c r="G5" s="85" t="s">
        <v>32</v>
      </c>
      <c r="H5" s="90"/>
    </row>
    <row r="6" spans="1:11" ht="18" customHeight="1">
      <c r="A6" s="205" t="s">
        <v>348</v>
      </c>
      <c r="B6" s="206"/>
      <c r="C6" s="206"/>
      <c r="D6" s="206"/>
      <c r="E6" s="206"/>
      <c r="F6" s="206"/>
      <c r="G6" s="206"/>
      <c r="H6" s="207"/>
    </row>
    <row r="7" spans="1:11" ht="14.1" customHeight="1">
      <c r="A7" s="86"/>
      <c r="B7" s="211" t="s">
        <v>3</v>
      </c>
      <c r="C7" s="212"/>
      <c r="D7" s="87"/>
      <c r="E7" s="87"/>
      <c r="F7" s="87"/>
      <c r="G7" s="87"/>
      <c r="H7" s="91"/>
    </row>
    <row r="8" spans="1:11">
      <c r="A8" s="177" t="s">
        <v>1</v>
      </c>
      <c r="B8" s="178" t="s">
        <v>2</v>
      </c>
      <c r="C8" s="178" t="s">
        <v>8</v>
      </c>
      <c r="D8" s="179" t="s">
        <v>4</v>
      </c>
      <c r="E8" s="179" t="s">
        <v>5</v>
      </c>
      <c r="F8" s="179" t="s">
        <v>6</v>
      </c>
      <c r="G8" s="179" t="s">
        <v>7</v>
      </c>
      <c r="H8" s="179" t="s">
        <v>239</v>
      </c>
    </row>
    <row r="9" spans="1:11" ht="25.5">
      <c r="A9" s="88">
        <v>1</v>
      </c>
      <c r="B9" s="88" t="s">
        <v>61</v>
      </c>
      <c r="C9" s="119" t="s">
        <v>62</v>
      </c>
      <c r="D9" s="88"/>
      <c r="E9" s="88"/>
      <c r="F9" s="89">
        <v>0</v>
      </c>
      <c r="G9" s="89">
        <f>D9*F9</f>
        <v>0</v>
      </c>
      <c r="H9" s="100" t="s">
        <v>71</v>
      </c>
    </row>
    <row r="10" spans="1:11" ht="25.5" customHeight="1">
      <c r="A10" s="88">
        <v>2</v>
      </c>
      <c r="B10" s="88" t="s">
        <v>63</v>
      </c>
      <c r="C10" s="119" t="s">
        <v>64</v>
      </c>
      <c r="D10" s="88"/>
      <c r="E10" s="88"/>
      <c r="F10" s="89">
        <v>0</v>
      </c>
      <c r="G10" s="89">
        <f t="shared" ref="G10:G49" si="0">D10*F10</f>
        <v>0</v>
      </c>
      <c r="H10" s="99" t="s">
        <v>305</v>
      </c>
    </row>
    <row r="11" spans="1:11" ht="38.25">
      <c r="A11" s="88"/>
      <c r="B11" s="88" t="s">
        <v>63</v>
      </c>
      <c r="C11" s="119" t="s">
        <v>65</v>
      </c>
      <c r="D11" s="88"/>
      <c r="E11" s="88"/>
      <c r="F11" s="89">
        <v>0</v>
      </c>
      <c r="G11" s="89">
        <f t="shared" si="0"/>
        <v>0</v>
      </c>
      <c r="H11" s="100" t="s">
        <v>402</v>
      </c>
    </row>
    <row r="12" spans="1:11" ht="38.25">
      <c r="A12" s="88"/>
      <c r="B12" s="88" t="s">
        <v>84</v>
      </c>
      <c r="C12" s="119" t="s">
        <v>85</v>
      </c>
      <c r="D12" s="88"/>
      <c r="E12" s="88"/>
      <c r="F12" s="89"/>
      <c r="G12" s="89">
        <f t="shared" si="0"/>
        <v>0</v>
      </c>
      <c r="H12" s="100" t="s">
        <v>306</v>
      </c>
    </row>
    <row r="13" spans="1:11" ht="38.25">
      <c r="A13" s="88"/>
      <c r="B13" s="88" t="s">
        <v>69</v>
      </c>
      <c r="C13" s="119" t="s">
        <v>66</v>
      </c>
      <c r="D13" s="88"/>
      <c r="E13" s="88"/>
      <c r="F13" s="89">
        <v>0</v>
      </c>
      <c r="G13" s="89">
        <f t="shared" si="0"/>
        <v>0</v>
      </c>
      <c r="H13" s="100" t="s">
        <v>71</v>
      </c>
    </row>
    <row r="14" spans="1:11" ht="25.5">
      <c r="A14" s="88"/>
      <c r="B14" s="88" t="s">
        <v>70</v>
      </c>
      <c r="C14" s="119" t="s">
        <v>67</v>
      </c>
      <c r="D14" s="88"/>
      <c r="E14" s="88"/>
      <c r="F14" s="89">
        <v>0</v>
      </c>
      <c r="G14" s="89">
        <f t="shared" si="0"/>
        <v>0</v>
      </c>
      <c r="H14" s="99" t="s">
        <v>73</v>
      </c>
    </row>
    <row r="15" spans="1:11" ht="38.25">
      <c r="A15" s="88"/>
      <c r="B15" s="88" t="s">
        <v>70</v>
      </c>
      <c r="C15" s="119" t="s">
        <v>68</v>
      </c>
      <c r="D15" s="88"/>
      <c r="E15" s="88"/>
      <c r="F15" s="89">
        <v>0</v>
      </c>
      <c r="G15" s="89">
        <f t="shared" si="0"/>
        <v>0</v>
      </c>
      <c r="H15" s="99" t="s">
        <v>104</v>
      </c>
    </row>
    <row r="16" spans="1:11" ht="122.25" customHeight="1">
      <c r="A16" s="88"/>
      <c r="B16" s="88"/>
      <c r="C16" s="180" t="s">
        <v>377</v>
      </c>
      <c r="D16" s="88">
        <v>0.96</v>
      </c>
      <c r="E16" s="88" t="s">
        <v>59</v>
      </c>
      <c r="F16" s="181">
        <v>5500</v>
      </c>
      <c r="G16" s="89">
        <f t="shared" si="0"/>
        <v>5280</v>
      </c>
      <c r="H16" s="182" t="s">
        <v>378</v>
      </c>
      <c r="I16" s="49"/>
      <c r="J16" s="160"/>
      <c r="K16" s="162"/>
    </row>
    <row r="17" spans="1:11" ht="25.5">
      <c r="A17" s="88"/>
      <c r="B17" s="88"/>
      <c r="C17" s="180"/>
      <c r="D17" s="88"/>
      <c r="E17" s="88"/>
      <c r="F17" s="181"/>
      <c r="G17" s="89"/>
      <c r="H17" s="182" t="s">
        <v>379</v>
      </c>
      <c r="I17" s="49"/>
    </row>
    <row r="18" spans="1:11" ht="25.5">
      <c r="A18" s="88"/>
      <c r="B18" s="88"/>
      <c r="C18" s="180" t="s">
        <v>367</v>
      </c>
      <c r="D18" s="88"/>
      <c r="E18" s="88" t="s">
        <v>59</v>
      </c>
      <c r="F18" s="89">
        <v>35000</v>
      </c>
      <c r="G18" s="89">
        <f t="shared" si="0"/>
        <v>0</v>
      </c>
      <c r="H18" s="100" t="s">
        <v>364</v>
      </c>
    </row>
    <row r="19" spans="1:11">
      <c r="A19" s="88"/>
      <c r="B19" s="88"/>
      <c r="C19" s="180" t="s">
        <v>72</v>
      </c>
      <c r="D19" s="88"/>
      <c r="E19" s="88" t="s">
        <v>59</v>
      </c>
      <c r="F19" s="89">
        <v>35000</v>
      </c>
      <c r="G19" s="89">
        <f t="shared" si="0"/>
        <v>0</v>
      </c>
      <c r="H19" s="100" t="s">
        <v>365</v>
      </c>
    </row>
    <row r="20" spans="1:11" ht="25.5">
      <c r="A20" s="88"/>
      <c r="B20" s="88"/>
      <c r="C20" s="180" t="s">
        <v>368</v>
      </c>
      <c r="D20" s="88"/>
      <c r="E20" s="88" t="s">
        <v>59</v>
      </c>
      <c r="F20" s="89">
        <v>35000</v>
      </c>
      <c r="G20" s="89">
        <f t="shared" si="0"/>
        <v>0</v>
      </c>
      <c r="H20" s="100" t="s">
        <v>366</v>
      </c>
    </row>
    <row r="21" spans="1:11" ht="51">
      <c r="A21" s="88"/>
      <c r="B21" s="88"/>
      <c r="C21" s="183" t="s">
        <v>392</v>
      </c>
      <c r="D21" s="101">
        <v>0.2</v>
      </c>
      <c r="E21" s="101" t="s">
        <v>59</v>
      </c>
      <c r="F21" s="102">
        <v>35000</v>
      </c>
      <c r="G21" s="89">
        <f t="shared" si="0"/>
        <v>7000</v>
      </c>
      <c r="H21" s="100" t="s">
        <v>380</v>
      </c>
    </row>
    <row r="22" spans="1:11" s="49" customFormat="1" ht="25.5">
      <c r="A22" s="164"/>
      <c r="B22" s="164"/>
      <c r="C22" s="183" t="s">
        <v>385</v>
      </c>
      <c r="D22" s="101">
        <v>0</v>
      </c>
      <c r="E22" s="101" t="s">
        <v>59</v>
      </c>
      <c r="F22" s="102">
        <v>0</v>
      </c>
      <c r="G22" s="89">
        <f t="shared" si="0"/>
        <v>0</v>
      </c>
      <c r="H22" s="182" t="s">
        <v>387</v>
      </c>
    </row>
    <row r="23" spans="1:11" s="49" customFormat="1" ht="38.25">
      <c r="A23" s="164"/>
      <c r="B23" s="164"/>
      <c r="C23" s="183" t="s">
        <v>386</v>
      </c>
      <c r="D23" s="101">
        <v>0</v>
      </c>
      <c r="E23" s="101" t="s">
        <v>59</v>
      </c>
      <c r="F23" s="102">
        <v>0</v>
      </c>
      <c r="G23" s="89">
        <f t="shared" ref="G23" si="1">D23*F23</f>
        <v>0</v>
      </c>
      <c r="H23" s="182" t="s">
        <v>401</v>
      </c>
    </row>
    <row r="24" spans="1:11" s="49" customFormat="1" ht="38.25">
      <c r="A24" s="164"/>
      <c r="B24" s="88" t="s">
        <v>87</v>
      </c>
      <c r="C24" s="182" t="s">
        <v>88</v>
      </c>
      <c r="D24" s="164"/>
      <c r="E24" s="164"/>
      <c r="F24" s="181"/>
      <c r="G24" s="89">
        <f t="shared" si="0"/>
        <v>0</v>
      </c>
      <c r="H24" s="100" t="s">
        <v>86</v>
      </c>
    </row>
    <row r="25" spans="1:11" ht="25.5">
      <c r="A25" s="88"/>
      <c r="B25" s="88" t="s">
        <v>74</v>
      </c>
      <c r="C25" s="68" t="s">
        <v>78</v>
      </c>
      <c r="D25" s="88"/>
      <c r="E25" s="88"/>
      <c r="F25" s="89">
        <v>0</v>
      </c>
      <c r="G25" s="89">
        <f t="shared" si="0"/>
        <v>0</v>
      </c>
      <c r="H25" s="99" t="s">
        <v>73</v>
      </c>
    </row>
    <row r="26" spans="1:11" ht="38.25">
      <c r="A26" s="88"/>
      <c r="B26" s="88" t="s">
        <v>76</v>
      </c>
      <c r="C26" s="119" t="s">
        <v>307</v>
      </c>
      <c r="D26" s="88"/>
      <c r="E26" s="88"/>
      <c r="F26" s="89">
        <v>0</v>
      </c>
      <c r="G26" s="89">
        <f t="shared" si="0"/>
        <v>0</v>
      </c>
      <c r="H26" s="99" t="s">
        <v>104</v>
      </c>
    </row>
    <row r="27" spans="1:11" ht="25.5">
      <c r="A27" s="88"/>
      <c r="B27" s="88"/>
      <c r="C27" s="69" t="s">
        <v>369</v>
      </c>
      <c r="D27" s="88"/>
      <c r="E27" s="88" t="s">
        <v>59</v>
      </c>
      <c r="F27" s="89">
        <v>125000</v>
      </c>
      <c r="G27" s="89">
        <f t="shared" si="0"/>
        <v>0</v>
      </c>
      <c r="H27" s="100" t="s">
        <v>393</v>
      </c>
    </row>
    <row r="28" spans="1:11" ht="25.5">
      <c r="A28" s="88"/>
      <c r="B28" s="88"/>
      <c r="C28" s="69" t="s">
        <v>370</v>
      </c>
      <c r="D28" s="88"/>
      <c r="E28" s="88" t="s">
        <v>59</v>
      </c>
      <c r="F28" s="89">
        <v>125000</v>
      </c>
      <c r="G28" s="89">
        <f t="shared" si="0"/>
        <v>0</v>
      </c>
      <c r="H28" s="100" t="s">
        <v>363</v>
      </c>
    </row>
    <row r="29" spans="1:11" ht="51">
      <c r="A29" s="88"/>
      <c r="B29" s="88"/>
      <c r="C29" s="184" t="s">
        <v>80</v>
      </c>
      <c r="D29" s="101">
        <v>0</v>
      </c>
      <c r="E29" s="101" t="s">
        <v>59</v>
      </c>
      <c r="F29" s="102">
        <v>125000</v>
      </c>
      <c r="G29" s="89">
        <f t="shared" si="0"/>
        <v>0</v>
      </c>
      <c r="H29" s="100" t="s">
        <v>384</v>
      </c>
    </row>
    <row r="30" spans="1:11" ht="25.5">
      <c r="A30" s="88"/>
      <c r="B30" s="88"/>
      <c r="C30" s="184" t="s">
        <v>371</v>
      </c>
      <c r="D30" s="101"/>
      <c r="E30" s="101" t="s">
        <v>59</v>
      </c>
      <c r="F30" s="102">
        <v>125000</v>
      </c>
      <c r="G30" s="89">
        <f t="shared" si="0"/>
        <v>0</v>
      </c>
      <c r="H30" s="100" t="s">
        <v>362</v>
      </c>
    </row>
    <row r="31" spans="1:11" ht="25.5">
      <c r="A31" s="88"/>
      <c r="B31" s="88"/>
      <c r="C31" s="184" t="s">
        <v>372</v>
      </c>
      <c r="D31" s="101"/>
      <c r="E31" s="101" t="s">
        <v>59</v>
      </c>
      <c r="F31" s="102">
        <v>125000</v>
      </c>
      <c r="G31" s="89">
        <f t="shared" si="0"/>
        <v>0</v>
      </c>
      <c r="H31" s="100" t="s">
        <v>361</v>
      </c>
      <c r="I31" s="49"/>
      <c r="J31" s="160"/>
      <c r="K31" s="161"/>
    </row>
    <row r="32" spans="1:11" ht="38.25">
      <c r="A32" s="88"/>
      <c r="B32" s="88" t="s">
        <v>75</v>
      </c>
      <c r="C32" s="68" t="s">
        <v>79</v>
      </c>
      <c r="D32" s="88"/>
      <c r="E32" s="88" t="s">
        <v>59</v>
      </c>
      <c r="F32" s="89">
        <v>0</v>
      </c>
      <c r="G32" s="89">
        <f t="shared" si="0"/>
        <v>0</v>
      </c>
      <c r="H32" s="99" t="s">
        <v>104</v>
      </c>
    </row>
    <row r="33" spans="1:11" ht="63.75">
      <c r="A33" s="88"/>
      <c r="B33" s="88"/>
      <c r="C33" s="69" t="s">
        <v>381</v>
      </c>
      <c r="D33" s="88">
        <v>0</v>
      </c>
      <c r="E33" s="88" t="s">
        <v>59</v>
      </c>
      <c r="F33" s="89">
        <v>125000</v>
      </c>
      <c r="G33" s="89">
        <f t="shared" si="0"/>
        <v>0</v>
      </c>
      <c r="H33" s="100" t="s">
        <v>395</v>
      </c>
    </row>
    <row r="34" spans="1:11">
      <c r="A34" s="88"/>
      <c r="B34" s="88"/>
      <c r="C34" s="69" t="s">
        <v>373</v>
      </c>
      <c r="D34" s="88"/>
      <c r="E34" s="88" t="s">
        <v>59</v>
      </c>
      <c r="F34" s="89">
        <v>125000</v>
      </c>
      <c r="G34" s="89">
        <f t="shared" si="0"/>
        <v>0</v>
      </c>
      <c r="H34" s="100" t="s">
        <v>359</v>
      </c>
      <c r="I34" s="49"/>
    </row>
    <row r="35" spans="1:11">
      <c r="A35" s="88"/>
      <c r="B35" s="88"/>
      <c r="C35" s="69" t="s">
        <v>374</v>
      </c>
      <c r="D35" s="88"/>
      <c r="E35" s="88" t="s">
        <v>59</v>
      </c>
      <c r="F35" s="89">
        <v>0</v>
      </c>
      <c r="G35" s="89">
        <f t="shared" si="0"/>
        <v>0</v>
      </c>
      <c r="H35" s="100" t="s">
        <v>360</v>
      </c>
    </row>
    <row r="36" spans="1:11" ht="25.5">
      <c r="A36" s="88"/>
      <c r="B36" s="88"/>
      <c r="C36" s="184" t="s">
        <v>375</v>
      </c>
      <c r="D36" s="101"/>
      <c r="E36" s="88" t="s">
        <v>59</v>
      </c>
      <c r="F36" s="89">
        <v>125000</v>
      </c>
      <c r="G36" s="89">
        <f t="shared" si="0"/>
        <v>0</v>
      </c>
      <c r="H36" s="100" t="s">
        <v>357</v>
      </c>
      <c r="J36" s="160"/>
      <c r="K36" s="161"/>
    </row>
    <row r="37" spans="1:11" ht="63.75">
      <c r="A37" s="88"/>
      <c r="B37" s="88"/>
      <c r="C37" s="184" t="s">
        <v>382</v>
      </c>
      <c r="D37" s="101">
        <v>0</v>
      </c>
      <c r="E37" s="88" t="s">
        <v>59</v>
      </c>
      <c r="F37" s="89">
        <v>125000</v>
      </c>
      <c r="G37" s="89">
        <f t="shared" si="0"/>
        <v>0</v>
      </c>
      <c r="H37" s="100" t="s">
        <v>383</v>
      </c>
    </row>
    <row r="38" spans="1:11" ht="25.5">
      <c r="A38" s="88"/>
      <c r="B38" s="88"/>
      <c r="C38" s="184" t="s">
        <v>376</v>
      </c>
      <c r="D38" s="101"/>
      <c r="E38" s="88" t="s">
        <v>59</v>
      </c>
      <c r="F38" s="89">
        <v>125000</v>
      </c>
      <c r="G38" s="89">
        <f t="shared" si="0"/>
        <v>0</v>
      </c>
      <c r="H38" s="100" t="s">
        <v>358</v>
      </c>
    </row>
    <row r="39" spans="1:11" ht="38.25">
      <c r="A39" s="88"/>
      <c r="B39" s="88" t="s">
        <v>91</v>
      </c>
      <c r="C39" s="182" t="s">
        <v>89</v>
      </c>
      <c r="D39" s="164"/>
      <c r="E39" s="164"/>
      <c r="F39" s="181"/>
      <c r="G39" s="89">
        <f t="shared" si="0"/>
        <v>0</v>
      </c>
      <c r="H39" s="100" t="s">
        <v>306</v>
      </c>
    </row>
    <row r="40" spans="1:11" ht="25.5">
      <c r="A40" s="88"/>
      <c r="B40" s="88" t="s">
        <v>77</v>
      </c>
      <c r="C40" s="68" t="s">
        <v>81</v>
      </c>
      <c r="D40" s="88"/>
      <c r="E40" s="88" t="s">
        <v>59</v>
      </c>
      <c r="F40" s="89">
        <v>0</v>
      </c>
      <c r="G40" s="89">
        <f t="shared" si="0"/>
        <v>0</v>
      </c>
      <c r="H40" s="99" t="s">
        <v>178</v>
      </c>
    </row>
    <row r="41" spans="1:11" hidden="1">
      <c r="A41" s="88"/>
      <c r="B41" s="88"/>
      <c r="C41" s="68"/>
      <c r="D41" s="88"/>
      <c r="E41" s="88"/>
      <c r="F41" s="89"/>
      <c r="G41" s="89">
        <f t="shared" si="0"/>
        <v>0</v>
      </c>
      <c r="H41" s="99"/>
    </row>
    <row r="42" spans="1:11" hidden="1">
      <c r="A42" s="88"/>
      <c r="B42" s="88"/>
      <c r="C42" s="68"/>
      <c r="D42" s="88"/>
      <c r="E42" s="88"/>
      <c r="F42" s="89"/>
      <c r="G42" s="89">
        <f t="shared" si="0"/>
        <v>0</v>
      </c>
      <c r="H42" s="99"/>
    </row>
    <row r="43" spans="1:11" ht="25.5">
      <c r="A43" s="88"/>
      <c r="B43" s="88" t="s">
        <v>83</v>
      </c>
      <c r="C43" s="68" t="s">
        <v>82</v>
      </c>
      <c r="D43" s="88"/>
      <c r="E43" s="88" t="s">
        <v>59</v>
      </c>
      <c r="F43" s="89">
        <v>0</v>
      </c>
      <c r="G43" s="89">
        <f t="shared" si="0"/>
        <v>0</v>
      </c>
      <c r="H43" s="99"/>
      <c r="I43" s="50"/>
    </row>
    <row r="44" spans="1:11" ht="25.5">
      <c r="A44" s="88"/>
      <c r="B44" s="88"/>
      <c r="C44" s="69" t="s">
        <v>389</v>
      </c>
      <c r="D44" s="88"/>
      <c r="E44" s="88" t="s">
        <v>59</v>
      </c>
      <c r="F44" s="89">
        <v>35000</v>
      </c>
      <c r="G44" s="89">
        <f t="shared" si="0"/>
        <v>0</v>
      </c>
      <c r="H44" s="100" t="s">
        <v>355</v>
      </c>
      <c r="I44" s="50"/>
      <c r="J44" s="160"/>
      <c r="K44" s="162"/>
    </row>
    <row r="45" spans="1:11" ht="25.5">
      <c r="A45" s="140"/>
      <c r="B45" s="140"/>
      <c r="C45" s="69" t="s">
        <v>390</v>
      </c>
      <c r="D45" s="88"/>
      <c r="E45" s="88" t="s">
        <v>59</v>
      </c>
      <c r="F45" s="89">
        <v>35000</v>
      </c>
      <c r="G45" s="89">
        <f t="shared" si="0"/>
        <v>0</v>
      </c>
      <c r="H45" s="100" t="s">
        <v>356</v>
      </c>
    </row>
    <row r="46" spans="1:11" ht="38.25">
      <c r="A46" s="88"/>
      <c r="B46" s="88" t="s">
        <v>92</v>
      </c>
      <c r="C46" s="182" t="s">
        <v>90</v>
      </c>
      <c r="D46" s="88"/>
      <c r="E46" s="88"/>
      <c r="F46" s="89"/>
      <c r="G46" s="89">
        <f t="shared" si="0"/>
        <v>0</v>
      </c>
      <c r="H46" s="100" t="s">
        <v>306</v>
      </c>
    </row>
    <row r="47" spans="1:11">
      <c r="A47" s="140"/>
      <c r="B47" s="140"/>
      <c r="C47" s="185"/>
      <c r="D47" s="88"/>
      <c r="E47" s="88"/>
      <c r="F47" s="89"/>
      <c r="G47" s="89">
        <f t="shared" si="0"/>
        <v>0</v>
      </c>
      <c r="H47" s="99"/>
    </row>
    <row r="48" spans="1:11">
      <c r="A48" s="88"/>
      <c r="B48" s="88"/>
      <c r="C48" s="185"/>
      <c r="D48" s="88"/>
      <c r="E48" s="88"/>
      <c r="F48" s="89"/>
      <c r="G48" s="89">
        <f t="shared" si="0"/>
        <v>0</v>
      </c>
      <c r="H48" s="99"/>
    </row>
    <row r="49" spans="1:8">
      <c r="A49" s="140"/>
      <c r="B49" s="140"/>
      <c r="C49" s="185"/>
      <c r="D49" s="88"/>
      <c r="E49" s="88"/>
      <c r="F49" s="89"/>
      <c r="G49" s="89">
        <f t="shared" si="0"/>
        <v>0</v>
      </c>
      <c r="H49" s="99"/>
    </row>
    <row r="50" spans="1:8" s="36" customFormat="1">
      <c r="A50" s="208" t="s">
        <v>53</v>
      </c>
      <c r="B50" s="209"/>
      <c r="C50" s="209"/>
      <c r="D50" s="209"/>
      <c r="E50" s="209"/>
      <c r="F50" s="210"/>
      <c r="G50" s="16">
        <f>SUM(G9:G45)</f>
        <v>12280</v>
      </c>
      <c r="H50" s="139"/>
    </row>
    <row r="51" spans="1:8" s="36" customFormat="1" hidden="1">
      <c r="A51" s="201" t="s">
        <v>37</v>
      </c>
      <c r="B51" s="202"/>
      <c r="C51" s="202"/>
      <c r="D51" s="202"/>
      <c r="E51" s="202" t="s">
        <v>41</v>
      </c>
      <c r="F51" s="202"/>
      <c r="G51" s="203"/>
      <c r="H51" s="93"/>
    </row>
    <row r="52" spans="1:8" ht="18" hidden="1" customHeight="1">
      <c r="A52" s="24" t="s">
        <v>38</v>
      </c>
      <c r="B52" s="25"/>
      <c r="C52" s="25"/>
      <c r="D52" s="26"/>
      <c r="E52" s="24" t="s">
        <v>38</v>
      </c>
      <c r="F52" s="25"/>
      <c r="G52" s="26"/>
    </row>
    <row r="53" spans="1:8" ht="18" hidden="1" customHeight="1">
      <c r="A53" s="27" t="s">
        <v>44</v>
      </c>
      <c r="B53" s="28"/>
      <c r="C53" s="28"/>
      <c r="D53" s="29"/>
      <c r="E53" s="27" t="s">
        <v>44</v>
      </c>
      <c r="F53" s="28"/>
      <c r="G53" s="29"/>
    </row>
    <row r="54" spans="1:8" ht="18" hidden="1" customHeight="1">
      <c r="A54" s="30" t="s">
        <v>43</v>
      </c>
      <c r="B54" s="31"/>
      <c r="C54" s="31"/>
      <c r="D54" s="32"/>
      <c r="E54" s="30" t="s">
        <v>43</v>
      </c>
      <c r="F54" s="31"/>
      <c r="G54" s="32"/>
    </row>
    <row r="55" spans="1:8" s="33" customFormat="1" ht="18" hidden="1" customHeight="1">
      <c r="A55" s="24" t="s">
        <v>40</v>
      </c>
      <c r="B55" s="25"/>
      <c r="C55" s="25"/>
      <c r="D55" s="26"/>
      <c r="E55" s="24" t="s">
        <v>40</v>
      </c>
      <c r="F55" s="25"/>
      <c r="G55" s="26"/>
      <c r="H55" s="94"/>
    </row>
    <row r="56" spans="1:8" s="33" customFormat="1" ht="18" hidden="1" customHeight="1">
      <c r="A56" s="27" t="s">
        <v>44</v>
      </c>
      <c r="B56" s="28"/>
      <c r="C56" s="28"/>
      <c r="D56" s="29"/>
      <c r="E56" s="27" t="s">
        <v>44</v>
      </c>
      <c r="F56" s="28"/>
      <c r="G56" s="29"/>
      <c r="H56" s="94"/>
    </row>
    <row r="57" spans="1:8" ht="18" hidden="1" customHeight="1">
      <c r="A57" s="30" t="s">
        <v>42</v>
      </c>
      <c r="B57" s="31"/>
      <c r="C57" s="31"/>
      <c r="D57" s="32"/>
      <c r="E57" s="30" t="s">
        <v>42</v>
      </c>
      <c r="F57" s="31"/>
      <c r="G57" s="32"/>
    </row>
  </sheetData>
  <mergeCells count="9">
    <mergeCell ref="A50:F50"/>
    <mergeCell ref="A51:D51"/>
    <mergeCell ref="E51:G51"/>
    <mergeCell ref="A1:E1"/>
    <mergeCell ref="A3:C3"/>
    <mergeCell ref="A4:C4"/>
    <mergeCell ref="B7:C7"/>
    <mergeCell ref="A6:H6"/>
    <mergeCell ref="A2:H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0DCAB-E6CC-4476-A8B6-B2BABB7184B2}">
  <sheetPr>
    <tabColor rgb="FFFFCC66"/>
  </sheetPr>
  <dimension ref="A1:I51"/>
  <sheetViews>
    <sheetView topLeftCell="C1" zoomScale="160" zoomScaleNormal="160" workbookViewId="0">
      <selection activeCell="D24" sqref="D24"/>
    </sheetView>
  </sheetViews>
  <sheetFormatPr defaultColWidth="8.7109375" defaultRowHeight="12.75"/>
  <cols>
    <col min="1" max="1" width="5.5703125" style="2" customWidth="1"/>
    <col min="2" max="2" width="7.5703125" style="2" customWidth="1"/>
    <col min="3" max="3" width="27.7109375" style="2" customWidth="1"/>
    <col min="4" max="5" width="8.5703125" style="2" customWidth="1"/>
    <col min="6" max="7" width="15.5703125" style="2" customWidth="1"/>
    <col min="8" max="8" width="54.7109375" style="55" customWidth="1"/>
    <col min="9" max="9" width="48.5703125" style="2" customWidth="1"/>
    <col min="10" max="11" width="8.7109375" style="2"/>
    <col min="12" max="12" width="6.140625" style="2" customWidth="1"/>
    <col min="13" max="16384" width="8.7109375" style="2"/>
  </cols>
  <sheetData>
    <row r="1" spans="1:8">
      <c r="A1" s="191" t="s">
        <v>93</v>
      </c>
      <c r="B1" s="192"/>
      <c r="C1" s="192"/>
      <c r="D1" s="192"/>
      <c r="E1" s="193"/>
      <c r="F1" s="1" t="s">
        <v>256</v>
      </c>
      <c r="G1" s="3" t="s">
        <v>254</v>
      </c>
      <c r="H1" s="114">
        <v>44326</v>
      </c>
    </row>
    <row r="2" spans="1:8">
      <c r="A2" s="201" t="s">
        <v>45</v>
      </c>
      <c r="B2" s="202"/>
      <c r="C2" s="202"/>
      <c r="D2" s="202"/>
      <c r="E2" s="202"/>
      <c r="F2" s="202"/>
      <c r="G2" s="202"/>
      <c r="H2" s="203"/>
    </row>
    <row r="3" spans="1:8">
      <c r="A3" s="191" t="s">
        <v>255</v>
      </c>
      <c r="B3" s="192"/>
      <c r="C3" s="193"/>
      <c r="D3" s="3" t="s">
        <v>29</v>
      </c>
      <c r="E3" s="5"/>
      <c r="F3" s="5"/>
      <c r="G3" s="5" t="s">
        <v>33</v>
      </c>
      <c r="H3" s="95"/>
    </row>
    <row r="4" spans="1:8">
      <c r="A4" s="194" t="s">
        <v>0</v>
      </c>
      <c r="B4" s="195"/>
      <c r="C4" s="195"/>
      <c r="D4" s="4" t="s">
        <v>30</v>
      </c>
      <c r="E4" s="5"/>
      <c r="F4" s="5"/>
      <c r="G4" s="5" t="s">
        <v>33</v>
      </c>
      <c r="H4" s="95"/>
    </row>
    <row r="5" spans="1:8">
      <c r="A5" s="34"/>
      <c r="B5" s="35"/>
      <c r="C5" s="35" t="s">
        <v>248</v>
      </c>
      <c r="D5" s="42" t="s">
        <v>31</v>
      </c>
      <c r="E5" s="8"/>
      <c r="F5" s="8"/>
      <c r="G5" s="8" t="s">
        <v>32</v>
      </c>
      <c r="H5" s="95"/>
    </row>
    <row r="6" spans="1:8">
      <c r="A6" s="205" t="s">
        <v>52</v>
      </c>
      <c r="B6" s="206"/>
      <c r="C6" s="206"/>
      <c r="D6" s="206"/>
      <c r="E6" s="206"/>
      <c r="F6" s="206"/>
      <c r="G6" s="206"/>
      <c r="H6" s="207"/>
    </row>
    <row r="7" spans="1:8" ht="14.1" customHeight="1">
      <c r="A7" s="37"/>
      <c r="B7" s="196" t="s">
        <v>3</v>
      </c>
      <c r="C7" s="197"/>
      <c r="D7" s="38"/>
      <c r="E7" s="38"/>
      <c r="F7" s="38"/>
      <c r="G7" s="38"/>
      <c r="H7" s="14"/>
    </row>
    <row r="8" spans="1:8">
      <c r="A8" s="39" t="s">
        <v>1</v>
      </c>
      <c r="B8" s="40" t="s">
        <v>2</v>
      </c>
      <c r="C8" s="40" t="s">
        <v>8</v>
      </c>
      <c r="D8" s="41" t="s">
        <v>4</v>
      </c>
      <c r="E8" s="41" t="s">
        <v>5</v>
      </c>
      <c r="F8" s="41" t="s">
        <v>308</v>
      </c>
      <c r="G8" s="41" t="s">
        <v>7</v>
      </c>
      <c r="H8" s="14"/>
    </row>
    <row r="9" spans="1:8" ht="38.25">
      <c r="A9" s="9">
        <v>1</v>
      </c>
      <c r="B9" s="9" t="s">
        <v>96</v>
      </c>
      <c r="C9" s="10" t="s">
        <v>99</v>
      </c>
      <c r="D9" s="9"/>
      <c r="E9" s="9"/>
      <c r="F9" s="144">
        <v>0</v>
      </c>
      <c r="G9" s="144">
        <f>D9*F9</f>
        <v>0</v>
      </c>
      <c r="H9" s="96" t="s">
        <v>71</v>
      </c>
    </row>
    <row r="10" spans="1:8" ht="25.5">
      <c r="A10" s="9"/>
      <c r="B10" s="9"/>
      <c r="C10" s="52" t="s">
        <v>98</v>
      </c>
      <c r="D10" s="9"/>
      <c r="E10" s="9"/>
      <c r="F10" s="144">
        <v>0</v>
      </c>
      <c r="G10" s="144">
        <f t="shared" ref="G10:G34" si="0">D10*F10</f>
        <v>0</v>
      </c>
      <c r="H10" s="96" t="s">
        <v>73</v>
      </c>
    </row>
    <row r="11" spans="1:8" ht="25.5">
      <c r="A11" s="9"/>
      <c r="B11" s="9"/>
      <c r="C11" s="10" t="s">
        <v>97</v>
      </c>
      <c r="D11" s="9"/>
      <c r="E11" s="9"/>
      <c r="F11" s="144">
        <v>0</v>
      </c>
      <c r="G11" s="144">
        <f t="shared" si="0"/>
        <v>0</v>
      </c>
      <c r="H11" s="97"/>
    </row>
    <row r="12" spans="1:8" ht="25.5">
      <c r="A12" s="9"/>
      <c r="B12" s="9"/>
      <c r="C12" s="168" t="s">
        <v>320</v>
      </c>
      <c r="D12" s="169"/>
      <c r="E12" s="166" t="s">
        <v>59</v>
      </c>
      <c r="F12" s="170">
        <v>0</v>
      </c>
      <c r="G12" s="170">
        <f t="shared" si="0"/>
        <v>0</v>
      </c>
      <c r="H12" s="165" t="s">
        <v>388</v>
      </c>
    </row>
    <row r="13" spans="1:8" ht="25.5">
      <c r="A13" s="9"/>
      <c r="B13" s="9"/>
      <c r="C13" s="168" t="s">
        <v>100</v>
      </c>
      <c r="D13" s="166"/>
      <c r="E13" s="166" t="s">
        <v>59</v>
      </c>
      <c r="F13" s="170">
        <v>0</v>
      </c>
      <c r="G13" s="170">
        <f t="shared" si="0"/>
        <v>0</v>
      </c>
      <c r="H13" s="165" t="s">
        <v>388</v>
      </c>
    </row>
    <row r="14" spans="1:8">
      <c r="A14" s="9"/>
      <c r="B14" s="9"/>
      <c r="C14" s="10"/>
      <c r="D14" s="9"/>
      <c r="E14" s="9"/>
      <c r="F14" s="144">
        <v>0</v>
      </c>
      <c r="G14" s="144">
        <f t="shared" si="0"/>
        <v>0</v>
      </c>
      <c r="H14" s="96"/>
    </row>
    <row r="15" spans="1:8" ht="38.25">
      <c r="A15" s="9">
        <v>2</v>
      </c>
      <c r="B15" s="9" t="s">
        <v>96</v>
      </c>
      <c r="C15" s="10" t="s">
        <v>101</v>
      </c>
      <c r="D15" s="9"/>
      <c r="E15" s="9"/>
      <c r="F15" s="144">
        <v>0</v>
      </c>
      <c r="G15" s="144">
        <f t="shared" si="0"/>
        <v>0</v>
      </c>
      <c r="H15" s="96" t="s">
        <v>71</v>
      </c>
    </row>
    <row r="16" spans="1:8" ht="25.5">
      <c r="A16" s="9"/>
      <c r="B16" s="9"/>
      <c r="C16" s="52" t="s">
        <v>102</v>
      </c>
      <c r="D16" s="9"/>
      <c r="E16" s="9"/>
      <c r="F16" s="144">
        <v>0</v>
      </c>
      <c r="G16" s="144">
        <f t="shared" si="0"/>
        <v>0</v>
      </c>
      <c r="H16" s="96" t="s">
        <v>73</v>
      </c>
    </row>
    <row r="17" spans="1:9" ht="25.5">
      <c r="A17" s="9"/>
      <c r="B17" s="9"/>
      <c r="C17" s="10" t="s">
        <v>103</v>
      </c>
      <c r="D17" s="9"/>
      <c r="E17" s="9"/>
      <c r="F17" s="144">
        <v>0</v>
      </c>
      <c r="G17" s="144">
        <f t="shared" si="0"/>
        <v>0</v>
      </c>
      <c r="H17" s="96" t="s">
        <v>107</v>
      </c>
    </row>
    <row r="18" spans="1:9" s="156" customFormat="1" ht="38.25">
      <c r="A18" s="75"/>
      <c r="B18" s="75"/>
      <c r="C18" s="171" t="s">
        <v>409</v>
      </c>
      <c r="D18" s="167"/>
      <c r="E18" s="167" t="s">
        <v>59</v>
      </c>
      <c r="F18" s="172">
        <v>475000</v>
      </c>
      <c r="G18" s="172">
        <f t="shared" si="0"/>
        <v>0</v>
      </c>
      <c r="H18" s="165" t="s">
        <v>391</v>
      </c>
      <c r="I18" s="163"/>
    </row>
    <row r="19" spans="1:9" ht="38.25">
      <c r="A19" s="9"/>
      <c r="B19" s="9"/>
      <c r="C19" s="171" t="s">
        <v>410</v>
      </c>
      <c r="D19" s="169">
        <v>50</v>
      </c>
      <c r="E19" s="166" t="s">
        <v>14</v>
      </c>
      <c r="F19" s="170">
        <v>5500</v>
      </c>
      <c r="G19" s="170">
        <f t="shared" si="0"/>
        <v>275000</v>
      </c>
      <c r="H19" s="165" t="s">
        <v>394</v>
      </c>
    </row>
    <row r="20" spans="1:9" s="155" customFormat="1" ht="51">
      <c r="A20" s="164"/>
      <c r="B20" s="164"/>
      <c r="C20" s="171" t="s">
        <v>407</v>
      </c>
      <c r="D20" s="167"/>
      <c r="E20" s="167" t="s">
        <v>59</v>
      </c>
      <c r="F20" s="172">
        <v>50000</v>
      </c>
      <c r="G20" s="172">
        <f t="shared" si="0"/>
        <v>0</v>
      </c>
      <c r="H20" s="165" t="s">
        <v>388</v>
      </c>
    </row>
    <row r="21" spans="1:9" s="137" customFormat="1" ht="51">
      <c r="A21" s="88"/>
      <c r="B21" s="88"/>
      <c r="C21" s="171" t="s">
        <v>408</v>
      </c>
      <c r="D21" s="173"/>
      <c r="E21" s="166" t="s">
        <v>59</v>
      </c>
      <c r="F21" s="170">
        <v>0</v>
      </c>
      <c r="G21" s="170">
        <f t="shared" si="0"/>
        <v>0</v>
      </c>
      <c r="H21" s="165" t="s">
        <v>388</v>
      </c>
      <c r="I21" s="155"/>
    </row>
    <row r="22" spans="1:9" ht="63.75">
      <c r="A22" s="9"/>
      <c r="B22" s="9"/>
      <c r="C22" s="171" t="s">
        <v>418</v>
      </c>
      <c r="D22" s="186">
        <v>0.01</v>
      </c>
      <c r="E22" s="166" t="s">
        <v>59</v>
      </c>
      <c r="F22" s="170">
        <v>125000</v>
      </c>
      <c r="G22" s="170">
        <f>D22*F22</f>
        <v>1250</v>
      </c>
      <c r="H22" s="165" t="s">
        <v>396</v>
      </c>
    </row>
    <row r="23" spans="1:9" ht="63.75">
      <c r="A23" s="9"/>
      <c r="B23" s="9"/>
      <c r="C23" s="168" t="s">
        <v>397</v>
      </c>
      <c r="D23" s="166">
        <v>0.96</v>
      </c>
      <c r="E23" s="166" t="s">
        <v>59</v>
      </c>
      <c r="F23" s="170">
        <v>5500</v>
      </c>
      <c r="G23" s="170">
        <f t="shared" si="0"/>
        <v>5280</v>
      </c>
      <c r="H23" s="165" t="s">
        <v>398</v>
      </c>
    </row>
    <row r="24" spans="1:9" ht="51">
      <c r="A24" s="9"/>
      <c r="B24" s="9"/>
      <c r="C24" s="48" t="s">
        <v>421</v>
      </c>
      <c r="D24" s="215">
        <v>0.96</v>
      </c>
      <c r="E24" s="9" t="s">
        <v>59</v>
      </c>
      <c r="F24" s="144">
        <v>0</v>
      </c>
      <c r="G24" s="144">
        <f t="shared" si="0"/>
        <v>0</v>
      </c>
      <c r="H24" s="96" t="s">
        <v>108</v>
      </c>
    </row>
    <row r="25" spans="1:9" ht="51">
      <c r="A25" s="9"/>
      <c r="B25" s="9"/>
      <c r="C25" s="48" t="s">
        <v>422</v>
      </c>
      <c r="D25" s="9">
        <v>0</v>
      </c>
      <c r="E25" s="9" t="s">
        <v>59</v>
      </c>
      <c r="F25" s="144">
        <v>0</v>
      </c>
      <c r="G25" s="144">
        <f t="shared" si="0"/>
        <v>0</v>
      </c>
      <c r="H25" s="96" t="s">
        <v>108</v>
      </c>
    </row>
    <row r="26" spans="1:9" ht="51">
      <c r="A26" s="9"/>
      <c r="B26" s="9"/>
      <c r="C26" s="48" t="s">
        <v>417</v>
      </c>
      <c r="D26" s="215">
        <v>0.96</v>
      </c>
      <c r="E26" s="9" t="s">
        <v>59</v>
      </c>
      <c r="F26" s="145">
        <v>0</v>
      </c>
      <c r="G26" s="145">
        <f t="shared" si="0"/>
        <v>0</v>
      </c>
      <c r="H26" s="96" t="s">
        <v>267</v>
      </c>
      <c r="I26" s="49"/>
    </row>
    <row r="27" spans="1:9" ht="51">
      <c r="A27" s="9"/>
      <c r="B27" s="9"/>
      <c r="C27" s="48" t="s">
        <v>419</v>
      </c>
      <c r="D27" s="215">
        <v>0.2</v>
      </c>
      <c r="E27" s="9" t="s">
        <v>59</v>
      </c>
      <c r="F27" s="145">
        <v>5500</v>
      </c>
      <c r="G27" s="145">
        <f t="shared" si="0"/>
        <v>1100</v>
      </c>
      <c r="H27" s="96" t="s">
        <v>420</v>
      </c>
      <c r="I27" s="49"/>
    </row>
    <row r="28" spans="1:9" ht="13.5" customHeight="1">
      <c r="A28" s="9"/>
      <c r="B28" s="9"/>
      <c r="C28" s="48" t="s">
        <v>105</v>
      </c>
      <c r="D28" s="9">
        <v>0</v>
      </c>
      <c r="E28" s="9" t="s">
        <v>59</v>
      </c>
      <c r="F28" s="80">
        <v>0</v>
      </c>
      <c r="G28" s="80">
        <f t="shared" si="0"/>
        <v>0</v>
      </c>
      <c r="H28" s="96" t="s">
        <v>196</v>
      </c>
    </row>
    <row r="29" spans="1:9" ht="13.5" customHeight="1">
      <c r="A29" s="9"/>
      <c r="B29" s="9"/>
      <c r="C29" s="48" t="s">
        <v>106</v>
      </c>
      <c r="D29" s="9">
        <v>0</v>
      </c>
      <c r="E29" s="9" t="s">
        <v>59</v>
      </c>
      <c r="F29" s="80">
        <v>0</v>
      </c>
      <c r="G29" s="80">
        <f t="shared" si="0"/>
        <v>0</v>
      </c>
      <c r="H29" s="96" t="s">
        <v>196</v>
      </c>
    </row>
    <row r="30" spans="1:9" ht="13.5" hidden="1" customHeight="1">
      <c r="A30" s="9"/>
      <c r="B30" s="9"/>
      <c r="C30" s="12"/>
      <c r="D30" s="9"/>
      <c r="E30" s="9"/>
      <c r="F30" s="80">
        <v>0</v>
      </c>
      <c r="G30" s="80">
        <f t="shared" si="0"/>
        <v>0</v>
      </c>
      <c r="H30" s="96"/>
    </row>
    <row r="31" spans="1:9" ht="13.5" hidden="1" customHeight="1">
      <c r="A31" s="9"/>
      <c r="B31" s="9"/>
      <c r="C31" s="12"/>
      <c r="D31" s="9"/>
      <c r="E31" s="9"/>
      <c r="F31" s="80">
        <v>0</v>
      </c>
      <c r="G31" s="80">
        <f t="shared" si="0"/>
        <v>0</v>
      </c>
      <c r="H31" s="96"/>
    </row>
    <row r="32" spans="1:9" ht="13.5" hidden="1" customHeight="1">
      <c r="A32" s="9"/>
      <c r="B32" s="9"/>
      <c r="C32" s="12"/>
      <c r="D32" s="9"/>
      <c r="E32" s="9"/>
      <c r="F32" s="80">
        <v>0</v>
      </c>
      <c r="G32" s="80">
        <f t="shared" si="0"/>
        <v>0</v>
      </c>
      <c r="H32" s="96"/>
    </row>
    <row r="33" spans="1:8" ht="13.5" hidden="1" customHeight="1">
      <c r="A33" s="9"/>
      <c r="B33" s="9"/>
      <c r="C33" s="12"/>
      <c r="D33" s="9"/>
      <c r="E33" s="9"/>
      <c r="F33" s="80">
        <v>0</v>
      </c>
      <c r="G33" s="80">
        <f t="shared" si="0"/>
        <v>0</v>
      </c>
      <c r="H33" s="96"/>
    </row>
    <row r="34" spans="1:8" ht="13.5" hidden="1" customHeight="1">
      <c r="A34" s="9"/>
      <c r="B34" s="9"/>
      <c r="C34" s="12"/>
      <c r="D34" s="9"/>
      <c r="E34" s="9"/>
      <c r="F34" s="80">
        <v>0</v>
      </c>
      <c r="G34" s="80">
        <f t="shared" si="0"/>
        <v>0</v>
      </c>
      <c r="H34" s="96"/>
    </row>
    <row r="35" spans="1:8" hidden="1">
      <c r="A35" s="13"/>
      <c r="B35" s="13"/>
      <c r="C35" s="13"/>
      <c r="D35" s="9"/>
      <c r="E35" s="9"/>
      <c r="F35" s="80">
        <v>0</v>
      </c>
      <c r="G35" s="80">
        <f>D35*F35</f>
        <v>0</v>
      </c>
      <c r="H35" s="96"/>
    </row>
    <row r="36" spans="1:8" hidden="1">
      <c r="A36" s="13"/>
      <c r="B36" s="13"/>
      <c r="C36" s="13"/>
      <c r="D36" s="9"/>
      <c r="E36" s="9"/>
      <c r="F36" s="80">
        <v>0</v>
      </c>
      <c r="G36" s="80">
        <f t="shared" ref="G36:G41" si="1">D36*F36</f>
        <v>0</v>
      </c>
      <c r="H36" s="96"/>
    </row>
    <row r="37" spans="1:8" hidden="1">
      <c r="A37" s="13"/>
      <c r="B37" s="13"/>
      <c r="C37" s="13"/>
      <c r="D37" s="9"/>
      <c r="E37" s="9"/>
      <c r="F37" s="80">
        <v>0</v>
      </c>
      <c r="G37" s="80">
        <f t="shared" si="1"/>
        <v>0</v>
      </c>
      <c r="H37" s="96"/>
    </row>
    <row r="38" spans="1:8" hidden="1">
      <c r="A38" s="13"/>
      <c r="B38" s="13"/>
      <c r="C38" s="13"/>
      <c r="D38" s="9"/>
      <c r="E38" s="9"/>
      <c r="F38" s="80">
        <v>0</v>
      </c>
      <c r="G38" s="80">
        <f t="shared" si="1"/>
        <v>0</v>
      </c>
      <c r="H38" s="96"/>
    </row>
    <row r="39" spans="1:8" hidden="1">
      <c r="A39" s="13"/>
      <c r="B39" s="13"/>
      <c r="C39" s="13"/>
      <c r="D39" s="9"/>
      <c r="E39" s="9"/>
      <c r="F39" s="80">
        <v>0</v>
      </c>
      <c r="G39" s="80">
        <f t="shared" si="1"/>
        <v>0</v>
      </c>
      <c r="H39" s="96"/>
    </row>
    <row r="40" spans="1:8" hidden="1">
      <c r="A40" s="13"/>
      <c r="B40" s="13"/>
      <c r="C40" s="13"/>
      <c r="D40" s="9"/>
      <c r="E40" s="9"/>
      <c r="F40" s="80">
        <v>0</v>
      </c>
      <c r="G40" s="80">
        <f t="shared" si="1"/>
        <v>0</v>
      </c>
      <c r="H40" s="96"/>
    </row>
    <row r="41" spans="1:8">
      <c r="A41" s="13"/>
      <c r="B41" s="13"/>
      <c r="C41" s="13"/>
      <c r="D41" s="9"/>
      <c r="E41" s="9"/>
      <c r="F41" s="80">
        <v>0</v>
      </c>
      <c r="G41" s="80">
        <f t="shared" si="1"/>
        <v>0</v>
      </c>
      <c r="H41" s="96"/>
    </row>
    <row r="42" spans="1:8" s="36" customFormat="1">
      <c r="A42" s="208" t="s">
        <v>54</v>
      </c>
      <c r="B42" s="209"/>
      <c r="C42" s="209"/>
      <c r="D42" s="209"/>
      <c r="E42" s="209"/>
      <c r="F42" s="210"/>
      <c r="G42" s="121">
        <f>SUM(G9:G41)</f>
        <v>282630</v>
      </c>
      <c r="H42" s="123"/>
    </row>
    <row r="43" spans="1:8" s="36" customFormat="1" hidden="1">
      <c r="A43" s="201" t="s">
        <v>37</v>
      </c>
      <c r="B43" s="202"/>
      <c r="C43" s="202"/>
      <c r="D43" s="202"/>
      <c r="E43" s="202" t="s">
        <v>41</v>
      </c>
      <c r="F43" s="202"/>
      <c r="G43" s="203"/>
      <c r="H43" s="54"/>
    </row>
    <row r="44" spans="1:8" ht="18" hidden="1" customHeight="1">
      <c r="A44" s="24" t="s">
        <v>38</v>
      </c>
      <c r="B44" s="25"/>
      <c r="C44" s="25"/>
      <c r="D44" s="26"/>
      <c r="E44" s="24" t="s">
        <v>38</v>
      </c>
      <c r="F44" s="25"/>
      <c r="G44" s="26"/>
      <c r="H44" s="54"/>
    </row>
    <row r="45" spans="1:8" ht="18" hidden="1" customHeight="1">
      <c r="A45" s="27" t="s">
        <v>44</v>
      </c>
      <c r="B45" s="28"/>
      <c r="C45" s="28"/>
      <c r="D45" s="29"/>
      <c r="E45" s="27" t="s">
        <v>44</v>
      </c>
      <c r="F45" s="28"/>
      <c r="G45" s="29"/>
      <c r="H45" s="54"/>
    </row>
    <row r="46" spans="1:8" ht="18" hidden="1" customHeight="1">
      <c r="A46" s="30" t="s">
        <v>43</v>
      </c>
      <c r="B46" s="31"/>
      <c r="C46" s="31"/>
      <c r="D46" s="32"/>
      <c r="E46" s="30" t="s">
        <v>43</v>
      </c>
      <c r="F46" s="31"/>
      <c r="G46" s="32"/>
      <c r="H46" s="54"/>
    </row>
    <row r="47" spans="1:8" s="33" customFormat="1" ht="18" hidden="1" customHeight="1">
      <c r="A47" s="24" t="s">
        <v>40</v>
      </c>
      <c r="B47" s="25"/>
      <c r="C47" s="25"/>
      <c r="D47" s="26"/>
      <c r="E47" s="24" t="s">
        <v>40</v>
      </c>
      <c r="F47" s="25"/>
      <c r="G47" s="26"/>
      <c r="H47" s="54"/>
    </row>
    <row r="48" spans="1:8" s="33" customFormat="1" ht="18" hidden="1" customHeight="1">
      <c r="A48" s="27" t="s">
        <v>44</v>
      </c>
      <c r="B48" s="28"/>
      <c r="C48" s="28"/>
      <c r="D48" s="29"/>
      <c r="E48" s="27" t="s">
        <v>44</v>
      </c>
      <c r="F48" s="28"/>
      <c r="G48" s="29"/>
      <c r="H48" s="54"/>
    </row>
    <row r="49" spans="1:8" ht="18" hidden="1" customHeight="1">
      <c r="A49" s="30" t="s">
        <v>42</v>
      </c>
      <c r="B49" s="31"/>
      <c r="C49" s="31"/>
      <c r="D49" s="32"/>
      <c r="E49" s="30" t="s">
        <v>42</v>
      </c>
      <c r="F49" s="31"/>
      <c r="G49" s="32"/>
      <c r="H49" s="54"/>
    </row>
    <row r="51" spans="1:8">
      <c r="C51" s="2" t="s">
        <v>309</v>
      </c>
    </row>
  </sheetData>
  <mergeCells count="9">
    <mergeCell ref="A42:F42"/>
    <mergeCell ref="A43:D43"/>
    <mergeCell ref="E43:G43"/>
    <mergeCell ref="A1:E1"/>
    <mergeCell ref="A3:C3"/>
    <mergeCell ref="A4:C4"/>
    <mergeCell ref="B7:C7"/>
    <mergeCell ref="A6:H6"/>
    <mergeCell ref="A2:H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BA54-C681-4B1A-961A-EE4D56CEC4A8}">
  <sheetPr>
    <tabColor rgb="FFFFCC66"/>
  </sheetPr>
  <dimension ref="A1:K55"/>
  <sheetViews>
    <sheetView topLeftCell="A38" zoomScale="115" zoomScaleNormal="115" workbookViewId="0">
      <selection activeCell="D23" sqref="D23"/>
    </sheetView>
  </sheetViews>
  <sheetFormatPr defaultColWidth="8.7109375" defaultRowHeight="12.75"/>
  <cols>
    <col min="1" max="1" width="5.5703125" style="2" customWidth="1"/>
    <col min="2" max="2" width="12.7109375" style="2" customWidth="1"/>
    <col min="3" max="3" width="40.7109375" style="2" customWidth="1"/>
    <col min="4" max="4" width="9.140625" style="2" customWidth="1"/>
    <col min="5" max="5" width="8.5703125" style="2" customWidth="1"/>
    <col min="6" max="7" width="15.5703125" style="2" customWidth="1"/>
    <col min="8" max="8" width="41.7109375" style="64" customWidth="1"/>
    <col min="9" max="9" width="11" style="2" customWidth="1"/>
    <col min="10" max="10" width="8.7109375" style="2"/>
    <col min="11" max="11" width="13.5703125" style="2" bestFit="1" customWidth="1"/>
    <col min="12" max="16384" width="8.7109375" style="2"/>
  </cols>
  <sheetData>
    <row r="1" spans="1:11">
      <c r="A1" s="191" t="s">
        <v>93</v>
      </c>
      <c r="B1" s="192"/>
      <c r="C1" s="192"/>
      <c r="D1" s="192"/>
      <c r="E1" s="193"/>
      <c r="F1" s="1" t="s">
        <v>256</v>
      </c>
      <c r="G1" s="3" t="s">
        <v>254</v>
      </c>
      <c r="H1" s="114">
        <v>44326</v>
      </c>
    </row>
    <row r="2" spans="1:11">
      <c r="A2" s="201" t="s">
        <v>45</v>
      </c>
      <c r="B2" s="202"/>
      <c r="C2" s="202"/>
      <c r="D2" s="202"/>
      <c r="E2" s="202"/>
      <c r="F2" s="202"/>
      <c r="G2" s="202"/>
      <c r="H2" s="203"/>
    </row>
    <row r="3" spans="1:11">
      <c r="A3" s="191" t="s">
        <v>255</v>
      </c>
      <c r="B3" s="192"/>
      <c r="C3" s="193"/>
      <c r="D3" s="3" t="s">
        <v>29</v>
      </c>
      <c r="E3" s="5"/>
      <c r="F3" s="5"/>
      <c r="G3" s="5" t="s">
        <v>33</v>
      </c>
      <c r="H3" s="105"/>
    </row>
    <row r="4" spans="1:11">
      <c r="A4" s="194" t="s">
        <v>0</v>
      </c>
      <c r="B4" s="195"/>
      <c r="C4" s="195"/>
      <c r="D4" s="4" t="s">
        <v>30</v>
      </c>
      <c r="E4" s="5"/>
      <c r="F4" s="5"/>
      <c r="G4" s="5" t="s">
        <v>33</v>
      </c>
      <c r="H4" s="105"/>
    </row>
    <row r="5" spans="1:11">
      <c r="A5" s="34"/>
      <c r="B5" s="35"/>
      <c r="C5" s="35" t="s">
        <v>248</v>
      </c>
      <c r="D5" s="7" t="s">
        <v>31</v>
      </c>
      <c r="E5" s="8"/>
      <c r="F5" s="8"/>
      <c r="G5" s="8" t="s">
        <v>32</v>
      </c>
      <c r="H5" s="105"/>
    </row>
    <row r="6" spans="1:11">
      <c r="A6" s="205" t="s">
        <v>52</v>
      </c>
      <c r="B6" s="206"/>
      <c r="C6" s="206"/>
      <c r="D6" s="206"/>
      <c r="E6" s="206"/>
      <c r="F6" s="206"/>
      <c r="G6" s="206"/>
      <c r="H6" s="207"/>
    </row>
    <row r="7" spans="1:11" ht="14.1" customHeight="1">
      <c r="A7" s="37"/>
      <c r="B7" s="196" t="s">
        <v>3</v>
      </c>
      <c r="C7" s="197"/>
      <c r="D7" s="38"/>
      <c r="E7" s="38"/>
      <c r="F7" s="38"/>
      <c r="G7" s="38"/>
      <c r="H7" s="104"/>
    </row>
    <row r="8" spans="1:11">
      <c r="A8" s="39" t="s">
        <v>1</v>
      </c>
      <c r="B8" s="40" t="s">
        <v>2</v>
      </c>
      <c r="C8" s="40" t="s">
        <v>8</v>
      </c>
      <c r="D8" s="41" t="s">
        <v>4</v>
      </c>
      <c r="E8" s="41" t="s">
        <v>5</v>
      </c>
      <c r="F8" s="41" t="s">
        <v>6</v>
      </c>
      <c r="G8" s="41" t="s">
        <v>7</v>
      </c>
      <c r="H8" s="106" t="s">
        <v>239</v>
      </c>
    </row>
    <row r="9" spans="1:11" ht="51">
      <c r="A9" s="9"/>
      <c r="B9" s="81"/>
      <c r="C9" s="81" t="s">
        <v>284</v>
      </c>
      <c r="D9" s="79">
        <v>410</v>
      </c>
      <c r="E9" s="79" t="s">
        <v>400</v>
      </c>
      <c r="F9" s="144">
        <v>1400</v>
      </c>
      <c r="G9" s="144">
        <f t="shared" ref="G9" si="0">D9*F9</f>
        <v>574000</v>
      </c>
      <c r="H9" s="10" t="s">
        <v>403</v>
      </c>
      <c r="K9" s="150"/>
    </row>
    <row r="10" spans="1:11" ht="25.5">
      <c r="A10" s="9"/>
      <c r="B10" s="9" t="s">
        <v>110</v>
      </c>
      <c r="C10" s="51" t="s">
        <v>109</v>
      </c>
      <c r="D10" s="9"/>
      <c r="E10" s="9"/>
      <c r="F10" s="11">
        <v>0</v>
      </c>
      <c r="G10" s="11">
        <f>D10*F10</f>
        <v>0</v>
      </c>
      <c r="H10" s="103" t="s">
        <v>171</v>
      </c>
    </row>
    <row r="11" spans="1:11" ht="25.5">
      <c r="A11" s="9"/>
      <c r="B11" s="9" t="s">
        <v>113</v>
      </c>
      <c r="C11" s="51" t="s">
        <v>144</v>
      </c>
      <c r="D11" s="9"/>
      <c r="E11" s="9"/>
      <c r="F11" s="11">
        <v>0</v>
      </c>
      <c r="G11" s="11">
        <f t="shared" ref="G11:G36" si="1">D11*F11</f>
        <v>0</v>
      </c>
      <c r="H11" s="103" t="s">
        <v>172</v>
      </c>
      <c r="I11" s="57"/>
    </row>
    <row r="12" spans="1:11" s="156" customFormat="1" ht="51">
      <c r="A12" s="75"/>
      <c r="B12" s="75" t="s">
        <v>114</v>
      </c>
      <c r="C12" s="51" t="s">
        <v>411</v>
      </c>
      <c r="D12" s="75">
        <v>0</v>
      </c>
      <c r="E12" s="75" t="s">
        <v>59</v>
      </c>
      <c r="F12" s="74">
        <v>0</v>
      </c>
      <c r="G12" s="74">
        <f t="shared" si="1"/>
        <v>0</v>
      </c>
      <c r="H12" s="165" t="s">
        <v>391</v>
      </c>
    </row>
    <row r="13" spans="1:11" ht="38.25">
      <c r="A13" s="9"/>
      <c r="B13" s="9" t="s">
        <v>115</v>
      </c>
      <c r="C13" s="51" t="s">
        <v>145</v>
      </c>
      <c r="D13" s="9"/>
      <c r="E13" s="9"/>
      <c r="F13" s="11">
        <v>0</v>
      </c>
      <c r="G13" s="11">
        <f t="shared" si="1"/>
        <v>0</v>
      </c>
      <c r="H13" s="103" t="s">
        <v>173</v>
      </c>
      <c r="I13" s="58"/>
    </row>
    <row r="14" spans="1:11" ht="38.25">
      <c r="A14" s="9"/>
      <c r="B14" s="9" t="s">
        <v>116</v>
      </c>
      <c r="C14" s="51" t="s">
        <v>146</v>
      </c>
      <c r="D14" s="9">
        <v>0</v>
      </c>
      <c r="E14" s="9" t="s">
        <v>59</v>
      </c>
      <c r="F14" s="11">
        <v>0</v>
      </c>
      <c r="G14" s="11">
        <f t="shared" si="1"/>
        <v>0</v>
      </c>
      <c r="H14" s="107" t="s">
        <v>196</v>
      </c>
    </row>
    <row r="15" spans="1:11" ht="25.5">
      <c r="A15" s="9"/>
      <c r="B15" s="9" t="s">
        <v>117</v>
      </c>
      <c r="C15" s="51" t="s">
        <v>147</v>
      </c>
      <c r="D15" s="9"/>
      <c r="E15" s="9"/>
      <c r="F15" s="11">
        <v>0</v>
      </c>
      <c r="G15" s="11">
        <f t="shared" si="1"/>
        <v>0</v>
      </c>
      <c r="H15" s="103" t="s">
        <v>171</v>
      </c>
      <c r="I15" s="58"/>
    </row>
    <row r="16" spans="1:11" ht="25.5">
      <c r="A16" s="9"/>
      <c r="B16" s="9" t="s">
        <v>118</v>
      </c>
      <c r="C16" s="51" t="s">
        <v>148</v>
      </c>
      <c r="D16" s="9"/>
      <c r="E16" s="9"/>
      <c r="F16" s="11">
        <v>0</v>
      </c>
      <c r="G16" s="11">
        <f t="shared" si="1"/>
        <v>0</v>
      </c>
      <c r="H16" s="103" t="s">
        <v>172</v>
      </c>
    </row>
    <row r="17" spans="1:9" ht="51">
      <c r="A17" s="9"/>
      <c r="B17" s="9" t="s">
        <v>119</v>
      </c>
      <c r="C17" s="51" t="s">
        <v>412</v>
      </c>
      <c r="D17" s="9">
        <v>50</v>
      </c>
      <c r="E17" s="9" t="s">
        <v>14</v>
      </c>
      <c r="F17" s="11">
        <v>0</v>
      </c>
      <c r="G17" s="11">
        <f t="shared" si="1"/>
        <v>0</v>
      </c>
      <c r="H17" s="107" t="s">
        <v>399</v>
      </c>
      <c r="I17" s="58"/>
    </row>
    <row r="18" spans="1:9" ht="38.25">
      <c r="A18" s="9"/>
      <c r="B18" s="9" t="s">
        <v>120</v>
      </c>
      <c r="C18" s="51" t="s">
        <v>149</v>
      </c>
      <c r="D18" s="9"/>
      <c r="E18" s="9"/>
      <c r="F18" s="11">
        <v>0</v>
      </c>
      <c r="G18" s="11">
        <f t="shared" si="1"/>
        <v>0</v>
      </c>
      <c r="H18" s="103" t="s">
        <v>172</v>
      </c>
      <c r="I18" s="58"/>
    </row>
    <row r="19" spans="1:9" ht="38.25">
      <c r="A19" s="9"/>
      <c r="B19" s="9" t="s">
        <v>121</v>
      </c>
      <c r="C19" s="51" t="s">
        <v>150</v>
      </c>
      <c r="D19" s="9"/>
      <c r="E19" s="9"/>
      <c r="F19" s="11">
        <v>0</v>
      </c>
      <c r="G19" s="11">
        <f t="shared" si="1"/>
        <v>0</v>
      </c>
      <c r="H19" s="103" t="s">
        <v>316</v>
      </c>
    </row>
    <row r="20" spans="1:9" s="137" customFormat="1" ht="25.5">
      <c r="A20" s="88"/>
      <c r="B20" s="88" t="s">
        <v>122</v>
      </c>
      <c r="C20" s="182" t="s">
        <v>414</v>
      </c>
      <c r="D20" s="218">
        <v>0.96</v>
      </c>
      <c r="E20" s="88" t="s">
        <v>59</v>
      </c>
      <c r="F20" s="89">
        <v>0</v>
      </c>
      <c r="G20" s="89">
        <f t="shared" si="1"/>
        <v>0</v>
      </c>
      <c r="H20" s="216" t="s">
        <v>413</v>
      </c>
      <c r="I20" s="217"/>
    </row>
    <row r="21" spans="1:9" s="137" customFormat="1" ht="38.25">
      <c r="A21" s="88"/>
      <c r="B21" s="88" t="s">
        <v>123</v>
      </c>
      <c r="C21" s="182" t="s">
        <v>151</v>
      </c>
      <c r="D21" s="218"/>
      <c r="E21" s="88"/>
      <c r="F21" s="89">
        <v>0</v>
      </c>
      <c r="G21" s="89">
        <f t="shared" si="1"/>
        <v>0</v>
      </c>
      <c r="H21" s="216" t="s">
        <v>310</v>
      </c>
      <c r="I21" s="217"/>
    </row>
    <row r="22" spans="1:9" s="137" customFormat="1" ht="25.5">
      <c r="A22" s="88"/>
      <c r="B22" s="88" t="s">
        <v>124</v>
      </c>
      <c r="C22" s="182" t="s">
        <v>415</v>
      </c>
      <c r="D22" s="218">
        <v>0.96</v>
      </c>
      <c r="E22" s="88" t="s">
        <v>59</v>
      </c>
      <c r="F22" s="89">
        <v>0</v>
      </c>
      <c r="G22" s="89">
        <f t="shared" si="1"/>
        <v>0</v>
      </c>
      <c r="H22" s="216" t="s">
        <v>416</v>
      </c>
    </row>
    <row r="23" spans="1:9" ht="38.25">
      <c r="A23" s="9"/>
      <c r="B23" s="9" t="s">
        <v>125</v>
      </c>
      <c r="C23" s="51" t="s">
        <v>152</v>
      </c>
      <c r="D23" s="9"/>
      <c r="E23" s="9"/>
      <c r="F23" s="11">
        <v>0</v>
      </c>
      <c r="G23" s="11">
        <f t="shared" si="1"/>
        <v>0</v>
      </c>
      <c r="H23" s="103" t="s">
        <v>310</v>
      </c>
      <c r="I23" s="59"/>
    </row>
    <row r="24" spans="1:9" ht="25.5">
      <c r="A24" s="9"/>
      <c r="B24" s="9" t="s">
        <v>126</v>
      </c>
      <c r="C24" s="51" t="s">
        <v>153</v>
      </c>
      <c r="D24" s="9"/>
      <c r="E24" s="9"/>
      <c r="F24" s="11">
        <v>0</v>
      </c>
      <c r="G24" s="11">
        <f t="shared" si="1"/>
        <v>0</v>
      </c>
      <c r="H24" s="103" t="s">
        <v>404</v>
      </c>
      <c r="I24" s="58"/>
    </row>
    <row r="25" spans="1:9" ht="76.5">
      <c r="A25" s="9"/>
      <c r="B25" s="9" t="s">
        <v>127</v>
      </c>
      <c r="C25" s="12" t="s">
        <v>251</v>
      </c>
      <c r="D25" s="56"/>
      <c r="E25" s="9" t="s">
        <v>60</v>
      </c>
      <c r="F25" s="11">
        <v>0</v>
      </c>
      <c r="G25" s="11">
        <f t="shared" si="1"/>
        <v>0</v>
      </c>
      <c r="H25" s="103" t="s">
        <v>404</v>
      </c>
      <c r="I25" s="58"/>
    </row>
    <row r="26" spans="1:9" ht="25.5">
      <c r="A26" s="9"/>
      <c r="B26" s="9" t="s">
        <v>128</v>
      </c>
      <c r="C26" s="12" t="s">
        <v>252</v>
      </c>
      <c r="D26" s="9"/>
      <c r="E26" s="9"/>
      <c r="F26" s="11">
        <v>0</v>
      </c>
      <c r="G26" s="11">
        <f t="shared" si="1"/>
        <v>0</v>
      </c>
      <c r="H26" s="103" t="s">
        <v>310</v>
      </c>
      <c r="I26" s="58"/>
    </row>
    <row r="27" spans="1:9" ht="25.5">
      <c r="A27" s="88"/>
      <c r="B27" s="88" t="s">
        <v>129</v>
      </c>
      <c r="C27" s="142" t="s">
        <v>154</v>
      </c>
      <c r="D27" s="88"/>
      <c r="E27" s="88"/>
      <c r="F27" s="89">
        <v>0</v>
      </c>
      <c r="G27" s="89">
        <f t="shared" si="1"/>
        <v>0</v>
      </c>
      <c r="H27" s="216" t="s">
        <v>311</v>
      </c>
      <c r="I27" s="58"/>
    </row>
    <row r="28" spans="1:9" ht="38.25">
      <c r="A28" s="88"/>
      <c r="B28" s="88" t="s">
        <v>130</v>
      </c>
      <c r="C28" s="142" t="s">
        <v>405</v>
      </c>
      <c r="D28" s="88">
        <v>0</v>
      </c>
      <c r="E28" s="88" t="s">
        <v>59</v>
      </c>
      <c r="F28" s="89">
        <v>0</v>
      </c>
      <c r="G28" s="89">
        <f t="shared" si="1"/>
        <v>0</v>
      </c>
      <c r="H28" s="216" t="s">
        <v>317</v>
      </c>
      <c r="I28" s="58"/>
    </row>
    <row r="29" spans="1:9" ht="38.25">
      <c r="A29" s="88"/>
      <c r="B29" s="88" t="s">
        <v>131</v>
      </c>
      <c r="C29" s="142" t="s">
        <v>406</v>
      </c>
      <c r="D29" s="88">
        <v>0</v>
      </c>
      <c r="E29" s="88" t="s">
        <v>59</v>
      </c>
      <c r="F29" s="89">
        <v>0</v>
      </c>
      <c r="G29" s="89">
        <f t="shared" si="1"/>
        <v>0</v>
      </c>
      <c r="H29" s="216" t="s">
        <v>250</v>
      </c>
      <c r="I29" s="64"/>
    </row>
    <row r="30" spans="1:9" ht="38.25">
      <c r="A30" s="9"/>
      <c r="B30" s="9" t="s">
        <v>132</v>
      </c>
      <c r="C30" s="12" t="s">
        <v>155</v>
      </c>
      <c r="D30" s="9"/>
      <c r="E30" s="9"/>
      <c r="F30" s="11">
        <v>0</v>
      </c>
      <c r="G30" s="11">
        <f t="shared" si="1"/>
        <v>0</v>
      </c>
      <c r="H30" s="103" t="s">
        <v>351</v>
      </c>
      <c r="I30" s="54"/>
    </row>
    <row r="31" spans="1:9" ht="38.25">
      <c r="A31" s="9"/>
      <c r="B31" s="9" t="s">
        <v>133</v>
      </c>
      <c r="C31" s="12" t="s">
        <v>156</v>
      </c>
      <c r="D31" s="9"/>
      <c r="E31" s="9"/>
      <c r="F31" s="11">
        <v>0</v>
      </c>
      <c r="G31" s="11">
        <f t="shared" si="1"/>
        <v>0</v>
      </c>
      <c r="H31" s="103" t="s">
        <v>313</v>
      </c>
    </row>
    <row r="32" spans="1:9" ht="38.25">
      <c r="A32" s="9"/>
      <c r="B32" s="9" t="s">
        <v>134</v>
      </c>
      <c r="C32" s="12" t="s">
        <v>249</v>
      </c>
      <c r="D32" s="9"/>
      <c r="E32" s="9"/>
      <c r="F32" s="11">
        <v>0</v>
      </c>
      <c r="G32" s="11">
        <f t="shared" si="1"/>
        <v>0</v>
      </c>
      <c r="H32" s="103" t="s">
        <v>310</v>
      </c>
    </row>
    <row r="33" spans="1:8" ht="38.25">
      <c r="A33" s="9"/>
      <c r="B33" s="9" t="s">
        <v>135</v>
      </c>
      <c r="C33" s="12" t="s">
        <v>157</v>
      </c>
      <c r="D33" s="56">
        <v>0</v>
      </c>
      <c r="E33" s="9" t="s">
        <v>59</v>
      </c>
      <c r="F33" s="11">
        <v>0</v>
      </c>
      <c r="G33" s="11">
        <f t="shared" si="1"/>
        <v>0</v>
      </c>
      <c r="H33" s="103" t="s">
        <v>346</v>
      </c>
    </row>
    <row r="34" spans="1:8" ht="25.5">
      <c r="A34" s="9"/>
      <c r="B34" s="9" t="s">
        <v>136</v>
      </c>
      <c r="C34" s="12" t="s">
        <v>158</v>
      </c>
      <c r="D34" s="9"/>
      <c r="E34" s="9"/>
      <c r="F34" s="11">
        <v>0</v>
      </c>
      <c r="G34" s="11">
        <f t="shared" si="1"/>
        <v>0</v>
      </c>
      <c r="H34" s="103" t="s">
        <v>175</v>
      </c>
    </row>
    <row r="35" spans="1:8" ht="38.25">
      <c r="A35" s="9"/>
      <c r="B35" s="9" t="s">
        <v>137</v>
      </c>
      <c r="C35" s="12" t="s">
        <v>159</v>
      </c>
      <c r="D35" s="9"/>
      <c r="E35" s="9"/>
      <c r="F35" s="11">
        <v>0</v>
      </c>
      <c r="G35" s="11">
        <f t="shared" si="1"/>
        <v>0</v>
      </c>
      <c r="H35" s="103" t="s">
        <v>176</v>
      </c>
    </row>
    <row r="36" spans="1:8" ht="38.25">
      <c r="A36" s="9"/>
      <c r="B36" s="9" t="s">
        <v>138</v>
      </c>
      <c r="C36" s="12" t="s">
        <v>177</v>
      </c>
      <c r="D36" s="9"/>
      <c r="E36" s="9"/>
      <c r="F36" s="11">
        <v>0</v>
      </c>
      <c r="G36" s="11">
        <f t="shared" si="1"/>
        <v>0</v>
      </c>
      <c r="H36" s="103" t="s">
        <v>318</v>
      </c>
    </row>
    <row r="37" spans="1:8" ht="51">
      <c r="A37" s="13"/>
      <c r="B37" s="9" t="s">
        <v>139</v>
      </c>
      <c r="C37" s="12" t="s">
        <v>160</v>
      </c>
      <c r="D37" s="9"/>
      <c r="E37" s="9"/>
      <c r="F37" s="11">
        <v>0</v>
      </c>
      <c r="G37" s="11">
        <f>D37*F37</f>
        <v>0</v>
      </c>
      <c r="H37" s="103" t="s">
        <v>318</v>
      </c>
    </row>
    <row r="38" spans="1:8" ht="25.5">
      <c r="A38" s="13"/>
      <c r="B38" s="9" t="s">
        <v>140</v>
      </c>
      <c r="C38" s="21" t="s">
        <v>161</v>
      </c>
      <c r="D38" s="56">
        <v>14171</v>
      </c>
      <c r="E38" s="9" t="s">
        <v>59</v>
      </c>
      <c r="F38" s="11">
        <v>0</v>
      </c>
      <c r="G38" s="11">
        <f t="shared" ref="G38:G45" si="2">D38*F38</f>
        <v>0</v>
      </c>
      <c r="H38" s="103" t="s">
        <v>250</v>
      </c>
    </row>
    <row r="39" spans="1:8" ht="38.25">
      <c r="A39" s="13"/>
      <c r="B39" s="9" t="s">
        <v>141</v>
      </c>
      <c r="C39" s="21" t="s">
        <v>162</v>
      </c>
      <c r="D39" s="9"/>
      <c r="E39" s="9"/>
      <c r="F39" s="11">
        <v>0</v>
      </c>
      <c r="G39" s="11">
        <f t="shared" si="2"/>
        <v>0</v>
      </c>
      <c r="H39" s="103" t="s">
        <v>313</v>
      </c>
    </row>
    <row r="40" spans="1:8" ht="38.25">
      <c r="A40" s="13"/>
      <c r="B40" s="9" t="s">
        <v>142</v>
      </c>
      <c r="C40" s="21" t="s">
        <v>163</v>
      </c>
      <c r="D40" s="9"/>
      <c r="E40" s="9"/>
      <c r="F40" s="11">
        <v>0</v>
      </c>
      <c r="G40" s="11">
        <f t="shared" si="2"/>
        <v>0</v>
      </c>
      <c r="H40" s="103" t="s">
        <v>313</v>
      </c>
    </row>
    <row r="41" spans="1:8" ht="51">
      <c r="A41" s="13"/>
      <c r="B41" s="9" t="s">
        <v>143</v>
      </c>
      <c r="C41" s="12" t="s">
        <v>164</v>
      </c>
      <c r="D41" s="9"/>
      <c r="E41" s="9"/>
      <c r="F41" s="11">
        <v>0</v>
      </c>
      <c r="G41" s="11">
        <f t="shared" si="2"/>
        <v>0</v>
      </c>
      <c r="H41" s="103" t="s">
        <v>314</v>
      </c>
    </row>
    <row r="42" spans="1:8" ht="25.5">
      <c r="A42" s="13"/>
      <c r="B42" s="9" t="s">
        <v>165</v>
      </c>
      <c r="C42" s="21" t="s">
        <v>169</v>
      </c>
      <c r="D42" s="9"/>
      <c r="E42" s="9"/>
      <c r="F42" s="11">
        <v>0</v>
      </c>
      <c r="G42" s="11">
        <f t="shared" ref="G42:G43" si="3">D42*F42</f>
        <v>0</v>
      </c>
      <c r="H42" s="103" t="s">
        <v>311</v>
      </c>
    </row>
    <row r="43" spans="1:8" ht="25.5">
      <c r="A43" s="13"/>
      <c r="B43" s="9" t="s">
        <v>168</v>
      </c>
      <c r="C43" s="21" t="s">
        <v>167</v>
      </c>
      <c r="D43" s="9"/>
      <c r="E43" s="9"/>
      <c r="F43" s="11">
        <v>0</v>
      </c>
      <c r="G43" s="11">
        <f t="shared" si="3"/>
        <v>0</v>
      </c>
      <c r="H43" s="103" t="s">
        <v>315</v>
      </c>
    </row>
    <row r="44" spans="1:8" ht="25.5">
      <c r="A44" s="13"/>
      <c r="B44" s="9" t="s">
        <v>170</v>
      </c>
      <c r="C44" s="21" t="s">
        <v>166</v>
      </c>
      <c r="D44" s="9"/>
      <c r="E44" s="9"/>
      <c r="F44" s="11">
        <v>0</v>
      </c>
      <c r="G44" s="11">
        <f t="shared" si="2"/>
        <v>0</v>
      </c>
      <c r="H44" s="103" t="s">
        <v>347</v>
      </c>
    </row>
    <row r="45" spans="1:8">
      <c r="A45" s="13"/>
      <c r="B45" s="13"/>
      <c r="C45" s="13"/>
      <c r="D45" s="9"/>
      <c r="E45" s="9"/>
      <c r="F45" s="11">
        <v>0</v>
      </c>
      <c r="G45" s="11">
        <f t="shared" si="2"/>
        <v>0</v>
      </c>
      <c r="H45" s="103"/>
    </row>
    <row r="46" spans="1:8" s="36" customFormat="1">
      <c r="A46" s="208" t="s">
        <v>54</v>
      </c>
      <c r="B46" s="209"/>
      <c r="C46" s="209"/>
      <c r="D46" s="209"/>
      <c r="E46" s="209"/>
      <c r="F46" s="210"/>
      <c r="G46" s="16">
        <f>SUM(G9:G45)</f>
        <v>574000</v>
      </c>
      <c r="H46" s="122"/>
    </row>
    <row r="47" spans="1:8" s="36" customFormat="1" hidden="1">
      <c r="A47" s="201" t="s">
        <v>37</v>
      </c>
      <c r="B47" s="202"/>
      <c r="C47" s="202"/>
      <c r="D47" s="202"/>
      <c r="E47" s="202" t="s">
        <v>41</v>
      </c>
      <c r="F47" s="202"/>
      <c r="G47" s="203"/>
      <c r="H47" s="65"/>
    </row>
    <row r="48" spans="1:8" s="36" customFormat="1" hidden="1">
      <c r="A48" s="61"/>
      <c r="B48" s="62"/>
      <c r="C48" s="62"/>
      <c r="D48" s="62"/>
      <c r="E48" s="62"/>
      <c r="F48" s="62"/>
      <c r="G48" s="63"/>
      <c r="H48" s="65"/>
    </row>
    <row r="49" spans="1:8" ht="18" hidden="1" customHeight="1">
      <c r="A49" s="24" t="s">
        <v>38</v>
      </c>
      <c r="B49" s="25"/>
      <c r="C49" s="25"/>
      <c r="D49" s="26"/>
      <c r="E49" s="24" t="s">
        <v>38</v>
      </c>
      <c r="F49" s="25"/>
      <c r="G49" s="26"/>
    </row>
    <row r="50" spans="1:8" ht="18" hidden="1" customHeight="1">
      <c r="A50" s="27" t="s">
        <v>44</v>
      </c>
      <c r="B50" s="28"/>
      <c r="C50" s="28"/>
      <c r="D50" s="29"/>
      <c r="E50" s="27" t="s">
        <v>44</v>
      </c>
      <c r="F50" s="28"/>
      <c r="G50" s="29"/>
    </row>
    <row r="51" spans="1:8" ht="18" hidden="1" customHeight="1">
      <c r="A51" s="30" t="s">
        <v>43</v>
      </c>
      <c r="B51" s="31"/>
      <c r="C51" s="31"/>
      <c r="D51" s="32"/>
      <c r="E51" s="30" t="s">
        <v>43</v>
      </c>
      <c r="F51" s="31"/>
      <c r="G51" s="32"/>
    </row>
    <row r="52" spans="1:8" s="33" customFormat="1" ht="18" hidden="1" customHeight="1">
      <c r="A52" s="24" t="s">
        <v>40</v>
      </c>
      <c r="B52" s="25"/>
      <c r="C52" s="25"/>
      <c r="D52" s="26"/>
      <c r="E52" s="24" t="s">
        <v>40</v>
      </c>
      <c r="F52" s="25"/>
      <c r="G52" s="26"/>
      <c r="H52" s="66"/>
    </row>
    <row r="53" spans="1:8" s="33" customFormat="1" ht="18" hidden="1" customHeight="1">
      <c r="A53" s="27" t="s">
        <v>44</v>
      </c>
      <c r="B53" s="28"/>
      <c r="C53" s="28"/>
      <c r="D53" s="29"/>
      <c r="E53" s="27" t="s">
        <v>44</v>
      </c>
      <c r="F53" s="28"/>
      <c r="G53" s="29"/>
      <c r="H53" s="66"/>
    </row>
    <row r="54" spans="1:8" ht="18" hidden="1" customHeight="1">
      <c r="A54" s="30" t="s">
        <v>42</v>
      </c>
      <c r="B54" s="31"/>
      <c r="C54" s="31"/>
      <c r="D54" s="32"/>
      <c r="E54" s="30" t="s">
        <v>42</v>
      </c>
      <c r="F54" s="31"/>
      <c r="G54" s="32"/>
    </row>
    <row r="55" spans="1:8" hidden="1"/>
  </sheetData>
  <mergeCells count="9">
    <mergeCell ref="A46:F46"/>
    <mergeCell ref="A47:D47"/>
    <mergeCell ref="E47:G47"/>
    <mergeCell ref="A1:E1"/>
    <mergeCell ref="A3:C3"/>
    <mergeCell ref="A4:C4"/>
    <mergeCell ref="B7:C7"/>
    <mergeCell ref="A6:H6"/>
    <mergeCell ref="A2:H2"/>
  </mergeCells>
  <phoneticPr fontId="13" type="noConversion"/>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21317-20D5-48D5-9BCB-3BC8817F1CB9}">
  <sheetPr>
    <tabColor rgb="FF66FFFF"/>
  </sheetPr>
  <dimension ref="A1:H51"/>
  <sheetViews>
    <sheetView zoomScaleNormal="100" workbookViewId="0">
      <selection activeCell="H1" sqref="H1"/>
    </sheetView>
  </sheetViews>
  <sheetFormatPr defaultColWidth="8.7109375" defaultRowHeight="12.75"/>
  <cols>
    <col min="1" max="1" width="5.5703125" style="2" customWidth="1"/>
    <col min="2" max="2" width="7.5703125" style="2" customWidth="1"/>
    <col min="3" max="3" width="27.7109375" style="2" customWidth="1"/>
    <col min="4" max="5" width="8.5703125" style="2" customWidth="1"/>
    <col min="6" max="7" width="15.5703125" style="2" customWidth="1"/>
    <col min="8" max="8" width="46.85546875" style="2" customWidth="1"/>
    <col min="9" max="9" width="14.28515625" style="2" customWidth="1"/>
    <col min="10" max="10" width="6.140625" style="2" customWidth="1"/>
    <col min="11" max="11" width="8.7109375" style="2"/>
    <col min="12" max="12" width="16.140625" style="2" customWidth="1"/>
    <col min="13" max="13" width="52.140625" style="2" customWidth="1"/>
    <col min="14" max="16384" width="8.7109375" style="2"/>
  </cols>
  <sheetData>
    <row r="1" spans="1:8">
      <c r="A1" s="191" t="s">
        <v>93</v>
      </c>
      <c r="B1" s="192"/>
      <c r="C1" s="192"/>
      <c r="D1" s="192"/>
      <c r="E1" s="193"/>
      <c r="F1" s="1" t="s">
        <v>256</v>
      </c>
      <c r="G1" s="3" t="s">
        <v>254</v>
      </c>
      <c r="H1" s="114">
        <v>44326</v>
      </c>
    </row>
    <row r="2" spans="1:8">
      <c r="A2" s="201" t="s">
        <v>45</v>
      </c>
      <c r="B2" s="202"/>
      <c r="C2" s="202"/>
      <c r="D2" s="202"/>
      <c r="E2" s="202"/>
      <c r="F2" s="202"/>
      <c r="G2" s="202"/>
      <c r="H2" s="203"/>
    </row>
    <row r="3" spans="1:8">
      <c r="A3" s="191" t="s">
        <v>255</v>
      </c>
      <c r="B3" s="192"/>
      <c r="C3" s="193"/>
      <c r="D3" s="3" t="s">
        <v>29</v>
      </c>
      <c r="E3" s="5"/>
      <c r="F3" s="5"/>
      <c r="G3" s="5" t="s">
        <v>33</v>
      </c>
      <c r="H3" s="32"/>
    </row>
    <row r="4" spans="1:8">
      <c r="A4" s="194" t="s">
        <v>0</v>
      </c>
      <c r="B4" s="195"/>
      <c r="C4" s="195"/>
      <c r="D4" s="4" t="s">
        <v>30</v>
      </c>
      <c r="E4" s="5"/>
      <c r="F4" s="5"/>
      <c r="G4" s="5" t="s">
        <v>33</v>
      </c>
      <c r="H4" s="32"/>
    </row>
    <row r="5" spans="1:8">
      <c r="A5" s="34"/>
      <c r="B5" s="35"/>
      <c r="C5" s="35" t="s">
        <v>248</v>
      </c>
      <c r="D5" s="7" t="s">
        <v>31</v>
      </c>
      <c r="E5" s="8"/>
      <c r="F5" s="8"/>
      <c r="G5" s="8" t="s">
        <v>32</v>
      </c>
      <c r="H5" s="32"/>
    </row>
    <row r="6" spans="1:8">
      <c r="A6" s="205" t="s">
        <v>51</v>
      </c>
      <c r="B6" s="206"/>
      <c r="C6" s="206"/>
      <c r="D6" s="206"/>
      <c r="E6" s="206"/>
      <c r="F6" s="206"/>
      <c r="G6" s="206"/>
      <c r="H6" s="207"/>
    </row>
    <row r="7" spans="1:8" ht="14.1" customHeight="1">
      <c r="A7" s="37"/>
      <c r="B7" s="196" t="s">
        <v>3</v>
      </c>
      <c r="C7" s="197"/>
      <c r="D7" s="38"/>
      <c r="E7" s="38"/>
      <c r="F7" s="38"/>
      <c r="G7" s="38"/>
      <c r="H7" s="108"/>
    </row>
    <row r="8" spans="1:8">
      <c r="A8" s="39" t="s">
        <v>1</v>
      </c>
      <c r="B8" s="40" t="s">
        <v>2</v>
      </c>
      <c r="C8" s="40" t="s">
        <v>8</v>
      </c>
      <c r="D8" s="41" t="s">
        <v>4</v>
      </c>
      <c r="E8" s="41" t="s">
        <v>5</v>
      </c>
      <c r="F8" s="41" t="s">
        <v>6</v>
      </c>
      <c r="G8" s="41" t="s">
        <v>7</v>
      </c>
      <c r="H8" s="41" t="s">
        <v>239</v>
      </c>
    </row>
    <row r="9" spans="1:8" ht="51">
      <c r="A9" s="9"/>
      <c r="B9" s="9" t="s">
        <v>179</v>
      </c>
      <c r="C9" s="51" t="s">
        <v>180</v>
      </c>
      <c r="D9" s="9">
        <v>0</v>
      </c>
      <c r="E9" s="9" t="s">
        <v>60</v>
      </c>
      <c r="F9" s="11">
        <v>0</v>
      </c>
      <c r="G9" s="11">
        <f t="shared" ref="G9:G10" si="0">D9*F9</f>
        <v>0</v>
      </c>
      <c r="H9" s="10" t="s">
        <v>276</v>
      </c>
    </row>
    <row r="10" spans="1:8" ht="25.5">
      <c r="A10" s="9"/>
      <c r="B10" s="9"/>
      <c r="C10" s="51" t="s">
        <v>277</v>
      </c>
      <c r="D10" s="9">
        <v>1</v>
      </c>
      <c r="E10" s="9" t="s">
        <v>14</v>
      </c>
      <c r="F10" s="11">
        <v>200000</v>
      </c>
      <c r="G10" s="11">
        <f t="shared" si="0"/>
        <v>200000</v>
      </c>
      <c r="H10" s="51" t="s">
        <v>278</v>
      </c>
    </row>
    <row r="11" spans="1:8" hidden="1">
      <c r="A11" s="9"/>
      <c r="B11" s="9"/>
      <c r="C11" s="10"/>
      <c r="D11" s="9">
        <v>1</v>
      </c>
      <c r="E11" s="9" t="s">
        <v>14</v>
      </c>
      <c r="F11" s="11">
        <v>0</v>
      </c>
      <c r="G11" s="11">
        <f t="shared" ref="G11:G34" si="1">D11*F11</f>
        <v>0</v>
      </c>
      <c r="H11" s="13"/>
    </row>
    <row r="12" spans="1:8" hidden="1">
      <c r="A12" s="9"/>
      <c r="B12" s="9"/>
      <c r="C12" s="10"/>
      <c r="D12" s="9">
        <v>1</v>
      </c>
      <c r="E12" s="9" t="s">
        <v>14</v>
      </c>
      <c r="F12" s="11">
        <v>0</v>
      </c>
      <c r="G12" s="11">
        <f t="shared" si="1"/>
        <v>0</v>
      </c>
      <c r="H12" s="13"/>
    </row>
    <row r="13" spans="1:8" hidden="1">
      <c r="A13" s="9"/>
      <c r="B13" s="9"/>
      <c r="C13" s="51"/>
      <c r="D13" s="9">
        <v>1</v>
      </c>
      <c r="E13" s="9" t="s">
        <v>14</v>
      </c>
      <c r="F13" s="11">
        <v>0</v>
      </c>
      <c r="G13" s="11">
        <f t="shared" si="1"/>
        <v>0</v>
      </c>
      <c r="H13" s="78"/>
    </row>
    <row r="14" spans="1:8" hidden="1">
      <c r="A14" s="9"/>
      <c r="B14" s="9"/>
      <c r="C14" s="10"/>
      <c r="D14" s="9">
        <v>1</v>
      </c>
      <c r="E14" s="9" t="s">
        <v>14</v>
      </c>
      <c r="F14" s="11">
        <v>0</v>
      </c>
      <c r="G14" s="11">
        <f t="shared" si="1"/>
        <v>0</v>
      </c>
      <c r="H14" s="13"/>
    </row>
    <row r="15" spans="1:8" hidden="1">
      <c r="A15" s="9"/>
      <c r="B15" s="9"/>
      <c r="C15" s="10"/>
      <c r="D15" s="9">
        <v>1</v>
      </c>
      <c r="E15" s="9" t="s">
        <v>14</v>
      </c>
      <c r="F15" s="11">
        <v>0</v>
      </c>
      <c r="G15" s="11">
        <f t="shared" si="1"/>
        <v>0</v>
      </c>
      <c r="H15" s="13"/>
    </row>
    <row r="16" spans="1:8" ht="13.5" hidden="1" customHeight="1">
      <c r="A16" s="9"/>
      <c r="B16" s="9"/>
      <c r="C16" s="12"/>
      <c r="D16" s="9">
        <v>1</v>
      </c>
      <c r="E16" s="9" t="s">
        <v>14</v>
      </c>
      <c r="F16" s="11">
        <v>0</v>
      </c>
      <c r="G16" s="11">
        <f t="shared" si="1"/>
        <v>0</v>
      </c>
      <c r="H16" s="13"/>
    </row>
    <row r="17" spans="1:8" ht="13.5" hidden="1" customHeight="1">
      <c r="A17" s="9"/>
      <c r="B17" s="9"/>
      <c r="C17" s="12"/>
      <c r="D17" s="9">
        <v>1</v>
      </c>
      <c r="E17" s="9" t="s">
        <v>14</v>
      </c>
      <c r="F17" s="11">
        <v>0</v>
      </c>
      <c r="G17" s="11">
        <f t="shared" si="1"/>
        <v>0</v>
      </c>
      <c r="H17" s="13"/>
    </row>
    <row r="18" spans="1:8" ht="13.5" hidden="1" customHeight="1">
      <c r="A18" s="9"/>
      <c r="B18" s="9"/>
      <c r="C18" s="12"/>
      <c r="D18" s="9">
        <v>1</v>
      </c>
      <c r="E18" s="9" t="s">
        <v>14</v>
      </c>
      <c r="F18" s="11">
        <v>0</v>
      </c>
      <c r="G18" s="11">
        <f t="shared" si="1"/>
        <v>0</v>
      </c>
      <c r="H18" s="13"/>
    </row>
    <row r="19" spans="1:8" ht="13.5" hidden="1" customHeight="1">
      <c r="A19" s="9"/>
      <c r="B19" s="9"/>
      <c r="C19" s="12"/>
      <c r="D19" s="9">
        <v>1</v>
      </c>
      <c r="E19" s="9" t="s">
        <v>14</v>
      </c>
      <c r="F19" s="11">
        <v>0</v>
      </c>
      <c r="G19" s="11">
        <f t="shared" si="1"/>
        <v>0</v>
      </c>
      <c r="H19" s="13"/>
    </row>
    <row r="20" spans="1:8" ht="13.5" hidden="1" customHeight="1">
      <c r="A20" s="9"/>
      <c r="B20" s="9"/>
      <c r="C20" s="12"/>
      <c r="D20" s="9">
        <v>1</v>
      </c>
      <c r="E20" s="9" t="s">
        <v>14</v>
      </c>
      <c r="F20" s="11">
        <v>0</v>
      </c>
      <c r="G20" s="11">
        <f t="shared" si="1"/>
        <v>0</v>
      </c>
      <c r="H20" s="13"/>
    </row>
    <row r="21" spans="1:8" ht="13.5" hidden="1" customHeight="1">
      <c r="A21" s="9"/>
      <c r="B21" s="9"/>
      <c r="C21" s="12"/>
      <c r="D21" s="9">
        <v>1</v>
      </c>
      <c r="E21" s="9" t="s">
        <v>14</v>
      </c>
      <c r="F21" s="11">
        <v>0</v>
      </c>
      <c r="G21" s="11">
        <f t="shared" si="1"/>
        <v>0</v>
      </c>
      <c r="H21" s="13"/>
    </row>
    <row r="22" spans="1:8" ht="13.5" hidden="1" customHeight="1">
      <c r="A22" s="9"/>
      <c r="B22" s="9"/>
      <c r="C22" s="12"/>
      <c r="D22" s="9">
        <v>1</v>
      </c>
      <c r="E22" s="9" t="s">
        <v>14</v>
      </c>
      <c r="F22" s="11">
        <v>0</v>
      </c>
      <c r="G22" s="11">
        <f t="shared" si="1"/>
        <v>0</v>
      </c>
      <c r="H22" s="13"/>
    </row>
    <row r="23" spans="1:8" ht="13.5" hidden="1" customHeight="1">
      <c r="A23" s="9"/>
      <c r="B23" s="9"/>
      <c r="C23" s="12"/>
      <c r="D23" s="9">
        <v>1</v>
      </c>
      <c r="E23" s="9" t="s">
        <v>14</v>
      </c>
      <c r="F23" s="11">
        <v>0</v>
      </c>
      <c r="G23" s="11">
        <f t="shared" si="1"/>
        <v>0</v>
      </c>
      <c r="H23" s="13"/>
    </row>
    <row r="24" spans="1:8" ht="13.5" hidden="1" customHeight="1">
      <c r="A24" s="9"/>
      <c r="B24" s="9"/>
      <c r="C24" s="12"/>
      <c r="D24" s="9">
        <v>1</v>
      </c>
      <c r="E24" s="9" t="s">
        <v>14</v>
      </c>
      <c r="F24" s="11">
        <v>0</v>
      </c>
      <c r="G24" s="11">
        <f t="shared" si="1"/>
        <v>0</v>
      </c>
      <c r="H24" s="13"/>
    </row>
    <row r="25" spans="1:8" ht="13.5" hidden="1" customHeight="1">
      <c r="A25" s="9"/>
      <c r="B25" s="9"/>
      <c r="C25" s="12"/>
      <c r="D25" s="9">
        <v>1</v>
      </c>
      <c r="E25" s="9" t="s">
        <v>14</v>
      </c>
      <c r="F25" s="11">
        <v>0</v>
      </c>
      <c r="G25" s="11">
        <f t="shared" si="1"/>
        <v>0</v>
      </c>
      <c r="H25" s="13"/>
    </row>
    <row r="26" spans="1:8" ht="13.5" hidden="1" customHeight="1">
      <c r="A26" s="9"/>
      <c r="B26" s="9"/>
      <c r="C26" s="12"/>
      <c r="D26" s="9">
        <v>1</v>
      </c>
      <c r="E26" s="9" t="s">
        <v>14</v>
      </c>
      <c r="F26" s="11">
        <v>0</v>
      </c>
      <c r="G26" s="11">
        <f t="shared" si="1"/>
        <v>0</v>
      </c>
      <c r="H26" s="13"/>
    </row>
    <row r="27" spans="1:8" ht="13.5" hidden="1" customHeight="1">
      <c r="A27" s="9"/>
      <c r="B27" s="9"/>
      <c r="C27" s="12"/>
      <c r="D27" s="9">
        <v>1</v>
      </c>
      <c r="E27" s="9" t="s">
        <v>14</v>
      </c>
      <c r="F27" s="11">
        <v>0</v>
      </c>
      <c r="G27" s="11">
        <f t="shared" si="1"/>
        <v>0</v>
      </c>
      <c r="H27" s="13"/>
    </row>
    <row r="28" spans="1:8" ht="13.5" hidden="1" customHeight="1">
      <c r="A28" s="9"/>
      <c r="B28" s="9"/>
      <c r="C28" s="12"/>
      <c r="D28" s="9">
        <v>1</v>
      </c>
      <c r="E28" s="9" t="s">
        <v>14</v>
      </c>
      <c r="F28" s="11">
        <v>0</v>
      </c>
      <c r="G28" s="11">
        <f t="shared" si="1"/>
        <v>0</v>
      </c>
      <c r="H28" s="13"/>
    </row>
    <row r="29" spans="1:8" ht="13.5" hidden="1" customHeight="1">
      <c r="A29" s="9"/>
      <c r="B29" s="9"/>
      <c r="C29" s="12"/>
      <c r="D29" s="9">
        <v>1</v>
      </c>
      <c r="E29" s="9" t="s">
        <v>14</v>
      </c>
      <c r="F29" s="11">
        <v>0</v>
      </c>
      <c r="G29" s="11">
        <f t="shared" si="1"/>
        <v>0</v>
      </c>
      <c r="H29" s="13"/>
    </row>
    <row r="30" spans="1:8" ht="13.5" hidden="1" customHeight="1">
      <c r="A30" s="9"/>
      <c r="B30" s="9"/>
      <c r="C30" s="12"/>
      <c r="D30" s="9">
        <v>1</v>
      </c>
      <c r="E30" s="9" t="s">
        <v>14</v>
      </c>
      <c r="F30" s="11">
        <v>0</v>
      </c>
      <c r="G30" s="11">
        <f t="shared" si="1"/>
        <v>0</v>
      </c>
      <c r="H30" s="13"/>
    </row>
    <row r="31" spans="1:8" ht="13.5" hidden="1" customHeight="1">
      <c r="A31" s="9"/>
      <c r="B31" s="9"/>
      <c r="C31" s="12"/>
      <c r="D31" s="9">
        <v>1</v>
      </c>
      <c r="E31" s="9" t="s">
        <v>14</v>
      </c>
      <c r="F31" s="11">
        <v>0</v>
      </c>
      <c r="G31" s="11">
        <f t="shared" si="1"/>
        <v>0</v>
      </c>
      <c r="H31" s="13"/>
    </row>
    <row r="32" spans="1:8" ht="13.5" hidden="1" customHeight="1">
      <c r="A32" s="9"/>
      <c r="B32" s="9"/>
      <c r="C32" s="12"/>
      <c r="D32" s="9">
        <v>1</v>
      </c>
      <c r="E32" s="9" t="s">
        <v>14</v>
      </c>
      <c r="F32" s="11">
        <v>0</v>
      </c>
      <c r="G32" s="11">
        <f t="shared" si="1"/>
        <v>0</v>
      </c>
      <c r="H32" s="13"/>
    </row>
    <row r="33" spans="1:8" ht="13.5" hidden="1" customHeight="1">
      <c r="A33" s="9"/>
      <c r="B33" s="9"/>
      <c r="C33" s="12"/>
      <c r="D33" s="9">
        <v>1</v>
      </c>
      <c r="E33" s="9" t="s">
        <v>14</v>
      </c>
      <c r="F33" s="11">
        <v>0</v>
      </c>
      <c r="G33" s="11">
        <f t="shared" si="1"/>
        <v>0</v>
      </c>
      <c r="H33" s="13"/>
    </row>
    <row r="34" spans="1:8" ht="13.5" hidden="1" customHeight="1">
      <c r="A34" s="9"/>
      <c r="B34" s="9"/>
      <c r="C34" s="12"/>
      <c r="D34" s="9">
        <v>1</v>
      </c>
      <c r="E34" s="9" t="s">
        <v>14</v>
      </c>
      <c r="F34" s="11">
        <v>0</v>
      </c>
      <c r="G34" s="11">
        <f t="shared" si="1"/>
        <v>0</v>
      </c>
      <c r="H34" s="13"/>
    </row>
    <row r="35" spans="1:8" hidden="1">
      <c r="A35" s="13"/>
      <c r="B35" s="13"/>
      <c r="C35" s="13"/>
      <c r="D35" s="9">
        <v>1</v>
      </c>
      <c r="E35" s="9" t="s">
        <v>14</v>
      </c>
      <c r="F35" s="11">
        <v>0</v>
      </c>
      <c r="G35" s="11">
        <f>D35*F35</f>
        <v>0</v>
      </c>
      <c r="H35" s="13"/>
    </row>
    <row r="36" spans="1:8" hidden="1">
      <c r="A36" s="13"/>
      <c r="B36" s="13"/>
      <c r="C36" s="13"/>
      <c r="D36" s="9">
        <v>1</v>
      </c>
      <c r="E36" s="9" t="s">
        <v>14</v>
      </c>
      <c r="F36" s="11">
        <v>0</v>
      </c>
      <c r="G36" s="11">
        <f t="shared" ref="G36:G41" si="2">D36*F36</f>
        <v>0</v>
      </c>
      <c r="H36" s="13"/>
    </row>
    <row r="37" spans="1:8" hidden="1">
      <c r="A37" s="13"/>
      <c r="B37" s="13"/>
      <c r="C37" s="13"/>
      <c r="D37" s="9">
        <v>1</v>
      </c>
      <c r="E37" s="9" t="s">
        <v>14</v>
      </c>
      <c r="F37" s="11">
        <v>0</v>
      </c>
      <c r="G37" s="11">
        <f t="shared" si="2"/>
        <v>0</v>
      </c>
      <c r="H37" s="13"/>
    </row>
    <row r="38" spans="1:8" hidden="1">
      <c r="A38" s="13"/>
      <c r="B38" s="13"/>
      <c r="C38" s="13"/>
      <c r="D38" s="9">
        <v>1</v>
      </c>
      <c r="E38" s="9" t="s">
        <v>14</v>
      </c>
      <c r="F38" s="11">
        <v>0</v>
      </c>
      <c r="G38" s="11">
        <f t="shared" si="2"/>
        <v>0</v>
      </c>
      <c r="H38" s="13"/>
    </row>
    <row r="39" spans="1:8" hidden="1">
      <c r="A39" s="13"/>
      <c r="B39" s="13"/>
      <c r="C39" s="13"/>
      <c r="D39" s="9">
        <v>1</v>
      </c>
      <c r="E39" s="9" t="s">
        <v>14</v>
      </c>
      <c r="F39" s="11">
        <v>0</v>
      </c>
      <c r="G39" s="11">
        <f t="shared" si="2"/>
        <v>0</v>
      </c>
      <c r="H39" s="13"/>
    </row>
    <row r="40" spans="1:8" hidden="1">
      <c r="A40" s="13"/>
      <c r="B40" s="13"/>
      <c r="C40" s="13"/>
      <c r="D40" s="9">
        <v>1</v>
      </c>
      <c r="E40" s="9" t="s">
        <v>14</v>
      </c>
      <c r="F40" s="11">
        <v>0</v>
      </c>
      <c r="G40" s="11">
        <f t="shared" si="2"/>
        <v>0</v>
      </c>
      <c r="H40" s="13"/>
    </row>
    <row r="41" spans="1:8">
      <c r="A41" s="13"/>
      <c r="B41" s="13"/>
      <c r="C41" s="13"/>
      <c r="D41" s="9">
        <v>1</v>
      </c>
      <c r="E41" s="9" t="s">
        <v>14</v>
      </c>
      <c r="F41" s="11">
        <v>0</v>
      </c>
      <c r="G41" s="11">
        <f t="shared" si="2"/>
        <v>0</v>
      </c>
      <c r="H41" s="13"/>
    </row>
    <row r="42" spans="1:8" s="36" customFormat="1">
      <c r="A42" s="208" t="s">
        <v>55</v>
      </c>
      <c r="B42" s="209"/>
      <c r="C42" s="209"/>
      <c r="D42" s="209"/>
      <c r="E42" s="209"/>
      <c r="F42" s="210"/>
      <c r="G42" s="16">
        <f>SUM(G9:G41)</f>
        <v>200000</v>
      </c>
      <c r="H42" s="15"/>
    </row>
    <row r="43" spans="1:8" s="36" customFormat="1" hidden="1">
      <c r="A43" s="201" t="s">
        <v>37</v>
      </c>
      <c r="B43" s="202"/>
      <c r="C43" s="202"/>
      <c r="D43" s="202"/>
      <c r="E43" s="202" t="s">
        <v>41</v>
      </c>
      <c r="F43" s="202"/>
      <c r="G43" s="203"/>
    </row>
    <row r="44" spans="1:8" ht="18" hidden="1" customHeight="1">
      <c r="A44" s="24" t="s">
        <v>38</v>
      </c>
      <c r="B44" s="25"/>
      <c r="C44" s="25"/>
      <c r="D44" s="26"/>
      <c r="E44" s="24" t="s">
        <v>38</v>
      </c>
      <c r="F44" s="25"/>
      <c r="G44" s="26"/>
    </row>
    <row r="45" spans="1:8" ht="18" hidden="1" customHeight="1">
      <c r="A45" s="27" t="s">
        <v>44</v>
      </c>
      <c r="B45" s="28"/>
      <c r="C45" s="28"/>
      <c r="D45" s="29"/>
      <c r="E45" s="27" t="s">
        <v>44</v>
      </c>
      <c r="F45" s="28"/>
      <c r="G45" s="29"/>
    </row>
    <row r="46" spans="1:8" ht="18" hidden="1" customHeight="1">
      <c r="A46" s="30" t="s">
        <v>43</v>
      </c>
      <c r="B46" s="31"/>
      <c r="C46" s="31"/>
      <c r="D46" s="32"/>
      <c r="E46" s="30" t="s">
        <v>43</v>
      </c>
      <c r="F46" s="31"/>
      <c r="G46" s="32"/>
    </row>
    <row r="47" spans="1:8" s="33" customFormat="1" ht="18" hidden="1" customHeight="1">
      <c r="A47" s="24" t="s">
        <v>40</v>
      </c>
      <c r="B47" s="25"/>
      <c r="C47" s="25"/>
      <c r="D47" s="26"/>
      <c r="E47" s="24" t="s">
        <v>40</v>
      </c>
      <c r="F47" s="25"/>
      <c r="G47" s="26"/>
    </row>
    <row r="48" spans="1:8" s="33" customFormat="1" ht="18" hidden="1" customHeight="1">
      <c r="A48" s="27" t="s">
        <v>44</v>
      </c>
      <c r="B48" s="28"/>
      <c r="C48" s="28"/>
      <c r="D48" s="29"/>
      <c r="E48" s="27" t="s">
        <v>44</v>
      </c>
      <c r="F48" s="28"/>
      <c r="G48" s="29"/>
    </row>
    <row r="49" spans="1:7" ht="18" hidden="1" customHeight="1">
      <c r="A49" s="30" t="s">
        <v>42</v>
      </c>
      <c r="B49" s="31"/>
      <c r="C49" s="31"/>
      <c r="D49" s="32"/>
      <c r="E49" s="30" t="s">
        <v>42</v>
      </c>
      <c r="F49" s="31"/>
      <c r="G49" s="32"/>
    </row>
    <row r="50" spans="1:7" hidden="1"/>
    <row r="51" spans="1:7" hidden="1"/>
  </sheetData>
  <mergeCells count="9">
    <mergeCell ref="A42:F42"/>
    <mergeCell ref="A43:D43"/>
    <mergeCell ref="E43:G43"/>
    <mergeCell ref="A1:E1"/>
    <mergeCell ref="A3:C3"/>
    <mergeCell ref="A4:C4"/>
    <mergeCell ref="B7:C7"/>
    <mergeCell ref="A6:H6"/>
    <mergeCell ref="A2:H2"/>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08FDF-82D8-4501-926E-2ECCA7CDB753}">
  <sheetPr>
    <tabColor rgb="FF996633"/>
  </sheetPr>
  <dimension ref="A1:I39"/>
  <sheetViews>
    <sheetView tabSelected="1" workbookViewId="0">
      <selection activeCell="G19" sqref="G19:G20"/>
    </sheetView>
  </sheetViews>
  <sheetFormatPr defaultColWidth="8.7109375" defaultRowHeight="12.75"/>
  <cols>
    <col min="1" max="1" width="5.5703125" style="2" customWidth="1"/>
    <col min="2" max="2" width="7.5703125" style="2" customWidth="1"/>
    <col min="3" max="3" width="37.42578125" style="2" customWidth="1"/>
    <col min="4" max="5" width="8.5703125" style="2" customWidth="1"/>
    <col min="6" max="7" width="15.5703125" style="2" customWidth="1"/>
    <col min="8" max="8" width="34.5703125" style="2" customWidth="1"/>
    <col min="9" max="16384" width="8.7109375" style="2"/>
  </cols>
  <sheetData>
    <row r="1" spans="1:9">
      <c r="A1" s="191" t="s">
        <v>93</v>
      </c>
      <c r="B1" s="192"/>
      <c r="C1" s="192"/>
      <c r="D1" s="192"/>
      <c r="E1" s="193"/>
      <c r="F1" s="1" t="s">
        <v>256</v>
      </c>
      <c r="G1" s="3" t="s">
        <v>254</v>
      </c>
      <c r="H1" s="114">
        <v>59</v>
      </c>
    </row>
    <row r="2" spans="1:9">
      <c r="A2" s="201" t="s">
        <v>45</v>
      </c>
      <c r="B2" s="202"/>
      <c r="C2" s="202"/>
      <c r="D2" s="202"/>
      <c r="E2" s="202"/>
      <c r="F2" s="202"/>
      <c r="G2" s="202"/>
      <c r="H2" s="203"/>
    </row>
    <row r="3" spans="1:9">
      <c r="A3" s="191" t="s">
        <v>255</v>
      </c>
      <c r="B3" s="192"/>
      <c r="C3" s="193"/>
      <c r="D3" s="3" t="s">
        <v>29</v>
      </c>
      <c r="E3" s="5"/>
      <c r="F3" s="5"/>
      <c r="G3" s="5" t="s">
        <v>33</v>
      </c>
      <c r="H3" s="32"/>
    </row>
    <row r="4" spans="1:9">
      <c r="A4" s="194" t="s">
        <v>0</v>
      </c>
      <c r="B4" s="195"/>
      <c r="C4" s="195"/>
      <c r="D4" s="4" t="s">
        <v>30</v>
      </c>
      <c r="E4" s="5"/>
      <c r="F4" s="5"/>
      <c r="G4" s="5" t="s">
        <v>33</v>
      </c>
      <c r="H4" s="32"/>
    </row>
    <row r="5" spans="1:9">
      <c r="A5" s="34"/>
      <c r="B5" s="35"/>
      <c r="C5" s="35" t="s">
        <v>248</v>
      </c>
      <c r="D5" s="7" t="s">
        <v>31</v>
      </c>
      <c r="E5" s="8"/>
      <c r="F5" s="8"/>
      <c r="G5" s="23" t="s">
        <v>32</v>
      </c>
      <c r="H5" s="13"/>
    </row>
    <row r="6" spans="1:9">
      <c r="A6" s="205" t="s">
        <v>259</v>
      </c>
      <c r="B6" s="206"/>
      <c r="C6" s="206"/>
      <c r="D6" s="206"/>
      <c r="E6" s="206"/>
      <c r="F6" s="206"/>
      <c r="G6" s="206"/>
      <c r="H6" s="207"/>
    </row>
    <row r="7" spans="1:9" ht="14.1" customHeight="1">
      <c r="A7" s="37"/>
      <c r="B7" s="196" t="s">
        <v>3</v>
      </c>
      <c r="C7" s="197"/>
      <c r="D7" s="38"/>
      <c r="E7" s="38"/>
      <c r="F7" s="38"/>
      <c r="G7" s="38"/>
      <c r="H7" s="108"/>
      <c r="I7" s="33"/>
    </row>
    <row r="8" spans="1:9">
      <c r="A8" s="39" t="s">
        <v>1</v>
      </c>
      <c r="B8" s="40" t="s">
        <v>2</v>
      </c>
      <c r="C8" s="40" t="s">
        <v>8</v>
      </c>
      <c r="D8" s="41" t="s">
        <v>4</v>
      </c>
      <c r="E8" s="41" t="s">
        <v>5</v>
      </c>
      <c r="F8" s="41" t="s">
        <v>6</v>
      </c>
      <c r="G8" s="41" t="s">
        <v>7</v>
      </c>
      <c r="H8" s="41" t="s">
        <v>239</v>
      </c>
      <c r="I8" s="33"/>
    </row>
    <row r="9" spans="1:9" ht="38.25">
      <c r="A9" s="9"/>
      <c r="B9" s="53" t="s">
        <v>181</v>
      </c>
      <c r="C9" s="70" t="s">
        <v>261</v>
      </c>
      <c r="D9" s="9"/>
      <c r="E9" s="9"/>
      <c r="F9" s="11">
        <v>0</v>
      </c>
      <c r="G9" s="11">
        <f t="shared" ref="G9:G23" si="0">D9*F9</f>
        <v>0</v>
      </c>
      <c r="H9" s="143" t="s">
        <v>279</v>
      </c>
      <c r="I9" s="71"/>
    </row>
    <row r="10" spans="1:9" ht="25.5">
      <c r="A10" s="9"/>
      <c r="B10" s="88"/>
      <c r="C10" s="69" t="s">
        <v>268</v>
      </c>
      <c r="D10" s="88">
        <v>0</v>
      </c>
      <c r="E10" s="88" t="s">
        <v>59</v>
      </c>
      <c r="F10" s="144">
        <v>3250</v>
      </c>
      <c r="G10" s="144">
        <f t="shared" si="0"/>
        <v>0</v>
      </c>
      <c r="H10" s="21" t="s">
        <v>312</v>
      </c>
      <c r="I10" s="33"/>
    </row>
    <row r="11" spans="1:9" ht="38.25">
      <c r="A11" s="9"/>
      <c r="B11" s="88"/>
      <c r="C11" s="69" t="s">
        <v>269</v>
      </c>
      <c r="D11" s="88">
        <v>304</v>
      </c>
      <c r="E11" s="88" t="s">
        <v>59</v>
      </c>
      <c r="F11" s="144">
        <v>3250</v>
      </c>
      <c r="G11" s="144">
        <f t="shared" si="0"/>
        <v>988000</v>
      </c>
      <c r="H11" s="12" t="s">
        <v>319</v>
      </c>
    </row>
    <row r="12" spans="1:9" ht="25.5">
      <c r="A12" s="9"/>
      <c r="B12" s="140"/>
      <c r="C12" s="69" t="s">
        <v>270</v>
      </c>
      <c r="D12" s="88">
        <v>0</v>
      </c>
      <c r="E12" s="88" t="s">
        <v>59</v>
      </c>
      <c r="F12" s="144">
        <v>3250</v>
      </c>
      <c r="G12" s="144">
        <f t="shared" si="0"/>
        <v>0</v>
      </c>
      <c r="H12" s="21" t="s">
        <v>312</v>
      </c>
    </row>
    <row r="13" spans="1:9" ht="63.75">
      <c r="A13" s="9"/>
      <c r="B13" s="53" t="s">
        <v>182</v>
      </c>
      <c r="C13" s="70" t="s">
        <v>273</v>
      </c>
      <c r="D13" s="9"/>
      <c r="E13" s="9"/>
      <c r="F13" s="144"/>
      <c r="G13" s="144"/>
      <c r="H13" s="21"/>
    </row>
    <row r="14" spans="1:9">
      <c r="A14" s="9"/>
      <c r="B14" s="9"/>
      <c r="C14" s="119" t="s">
        <v>271</v>
      </c>
      <c r="D14" s="56"/>
      <c r="E14" s="9"/>
      <c r="F14" s="144"/>
      <c r="G14" s="144"/>
      <c r="H14" s="13"/>
    </row>
    <row r="15" spans="1:9">
      <c r="A15" s="9"/>
      <c r="B15" s="9"/>
      <c r="C15" s="67" t="s">
        <v>184</v>
      </c>
      <c r="D15" s="56">
        <v>2007</v>
      </c>
      <c r="E15" s="9" t="s">
        <v>59</v>
      </c>
      <c r="F15" s="144">
        <v>3250</v>
      </c>
      <c r="G15" s="144">
        <f t="shared" si="0"/>
        <v>6522750</v>
      </c>
      <c r="H15" s="13"/>
    </row>
    <row r="16" spans="1:9">
      <c r="A16" s="9"/>
      <c r="B16" s="9"/>
      <c r="C16" s="67" t="s">
        <v>183</v>
      </c>
      <c r="D16" s="56">
        <v>11861</v>
      </c>
      <c r="E16" s="9" t="s">
        <v>59</v>
      </c>
      <c r="F16" s="144">
        <v>3250</v>
      </c>
      <c r="G16" s="144">
        <f t="shared" si="0"/>
        <v>38548250</v>
      </c>
      <c r="H16" s="13"/>
    </row>
    <row r="17" spans="1:8">
      <c r="A17" s="9"/>
      <c r="B17" s="9"/>
      <c r="C17" s="67" t="s">
        <v>185</v>
      </c>
      <c r="D17" s="9">
        <v>0</v>
      </c>
      <c r="E17" s="9" t="s">
        <v>59</v>
      </c>
      <c r="F17" s="144">
        <v>3250</v>
      </c>
      <c r="G17" s="144">
        <f t="shared" si="0"/>
        <v>0</v>
      </c>
      <c r="H17" s="13"/>
    </row>
    <row r="18" spans="1:8" ht="25.5">
      <c r="A18" s="9"/>
      <c r="B18" s="9"/>
      <c r="C18" s="119" t="s">
        <v>272</v>
      </c>
      <c r="D18" s="9"/>
      <c r="E18" s="9"/>
      <c r="F18" s="144"/>
      <c r="G18" s="144"/>
      <c r="H18" s="13"/>
    </row>
    <row r="19" spans="1:8">
      <c r="A19" s="9"/>
      <c r="B19" s="9"/>
      <c r="C19" s="67" t="s">
        <v>184</v>
      </c>
      <c r="D19" s="56">
        <v>739</v>
      </c>
      <c r="E19" s="9" t="s">
        <v>59</v>
      </c>
      <c r="F19" s="144">
        <v>3250</v>
      </c>
      <c r="G19" s="144"/>
      <c r="H19" s="21"/>
    </row>
    <row r="20" spans="1:8" ht="13.5" customHeight="1">
      <c r="A20" s="9"/>
      <c r="B20" s="9"/>
      <c r="C20" s="67" t="s">
        <v>183</v>
      </c>
      <c r="D20" s="56">
        <v>1193</v>
      </c>
      <c r="E20" s="9" t="s">
        <v>59</v>
      </c>
      <c r="F20" s="144">
        <v>3250</v>
      </c>
      <c r="G20" s="144"/>
      <c r="H20" s="21"/>
    </row>
    <row r="21" spans="1:8" ht="13.5" customHeight="1">
      <c r="A21" s="9"/>
      <c r="B21" s="9"/>
      <c r="C21" s="67" t="s">
        <v>185</v>
      </c>
      <c r="D21" s="9">
        <v>0</v>
      </c>
      <c r="E21" s="9" t="s">
        <v>59</v>
      </c>
      <c r="F21" s="144">
        <v>3250</v>
      </c>
      <c r="G21" s="144">
        <f t="shared" si="0"/>
        <v>0</v>
      </c>
      <c r="H21" s="13"/>
    </row>
    <row r="22" spans="1:8" ht="13.5" customHeight="1">
      <c r="A22" s="9"/>
      <c r="B22" s="9"/>
      <c r="C22" s="67"/>
      <c r="D22" s="9"/>
      <c r="E22" s="9"/>
      <c r="F22" s="144">
        <v>0</v>
      </c>
      <c r="G22" s="144">
        <f t="shared" si="0"/>
        <v>0</v>
      </c>
      <c r="H22" s="13"/>
    </row>
    <row r="23" spans="1:8" ht="63.75">
      <c r="A23" s="9"/>
      <c r="B23" s="9"/>
      <c r="C23" s="142" t="s">
        <v>274</v>
      </c>
      <c r="D23" s="9"/>
      <c r="E23" s="9"/>
      <c r="F23" s="11">
        <v>0</v>
      </c>
      <c r="G23" s="11">
        <f t="shared" si="0"/>
        <v>0</v>
      </c>
      <c r="H23" s="21" t="s">
        <v>275</v>
      </c>
    </row>
    <row r="24" spans="1:8" ht="51">
      <c r="A24" s="13"/>
      <c r="B24" s="9"/>
      <c r="C24" s="67" t="s">
        <v>352</v>
      </c>
      <c r="D24" s="9"/>
      <c r="E24" s="9" t="s">
        <v>59</v>
      </c>
      <c r="F24" s="11">
        <v>406.25</v>
      </c>
      <c r="G24" s="11">
        <f>D24*F24</f>
        <v>0</v>
      </c>
      <c r="H24" s="21" t="s">
        <v>280</v>
      </c>
    </row>
    <row r="25" spans="1:8" ht="51">
      <c r="A25" s="13"/>
      <c r="B25" s="13"/>
      <c r="C25" s="67" t="s">
        <v>353</v>
      </c>
      <c r="D25" s="56"/>
      <c r="E25" s="9" t="s">
        <v>59</v>
      </c>
      <c r="F25" s="11">
        <v>406.25</v>
      </c>
      <c r="G25" s="11">
        <f t="shared" ref="G25:G30" si="1">D25*F25</f>
        <v>0</v>
      </c>
      <c r="H25" s="21" t="s">
        <v>280</v>
      </c>
    </row>
    <row r="26" spans="1:8">
      <c r="A26" s="13"/>
      <c r="B26" s="13"/>
      <c r="C26" s="67" t="s">
        <v>354</v>
      </c>
      <c r="D26" s="9"/>
      <c r="E26" s="9" t="s">
        <v>59</v>
      </c>
      <c r="F26" s="11">
        <v>406.25</v>
      </c>
      <c r="G26" s="11">
        <f t="shared" si="1"/>
        <v>0</v>
      </c>
      <c r="H26" s="13"/>
    </row>
    <row r="27" spans="1:8">
      <c r="A27" s="13"/>
      <c r="B27" s="13"/>
      <c r="C27" s="72"/>
      <c r="D27" s="9"/>
      <c r="E27" s="9"/>
      <c r="F27" s="11">
        <v>0</v>
      </c>
      <c r="G27" s="11">
        <f t="shared" si="1"/>
        <v>0</v>
      </c>
      <c r="H27" s="13"/>
    </row>
    <row r="28" spans="1:8">
      <c r="A28" s="13"/>
      <c r="B28" s="13"/>
      <c r="C28" s="13"/>
      <c r="D28" s="9"/>
      <c r="E28" s="9"/>
      <c r="F28" s="11">
        <v>0</v>
      </c>
      <c r="G28" s="11">
        <f t="shared" si="1"/>
        <v>0</v>
      </c>
      <c r="H28" s="13"/>
    </row>
    <row r="29" spans="1:8">
      <c r="A29" s="13"/>
      <c r="B29" s="13"/>
      <c r="C29" s="13"/>
      <c r="D29" s="56"/>
      <c r="E29" s="9"/>
      <c r="F29" s="11">
        <v>0</v>
      </c>
      <c r="G29" s="11">
        <f t="shared" si="1"/>
        <v>0</v>
      </c>
      <c r="H29" s="13"/>
    </row>
    <row r="30" spans="1:8">
      <c r="A30" s="13"/>
      <c r="B30" s="13"/>
      <c r="C30" s="13"/>
      <c r="D30" s="56"/>
      <c r="E30" s="9"/>
      <c r="F30" s="11">
        <v>0</v>
      </c>
      <c r="G30" s="11">
        <f t="shared" si="1"/>
        <v>0</v>
      </c>
      <c r="H30" s="13"/>
    </row>
    <row r="31" spans="1:8" s="36" customFormat="1">
      <c r="A31" s="208" t="s">
        <v>257</v>
      </c>
      <c r="B31" s="209"/>
      <c r="C31" s="209"/>
      <c r="D31" s="209"/>
      <c r="E31" s="209"/>
      <c r="F31" s="210"/>
      <c r="G31" s="16">
        <f>SUM(G9:G30)</f>
        <v>46059000</v>
      </c>
      <c r="H31" s="15"/>
    </row>
    <row r="32" spans="1:8" s="36" customFormat="1" hidden="1">
      <c r="A32" s="201" t="s">
        <v>37</v>
      </c>
      <c r="B32" s="202"/>
      <c r="C32" s="202"/>
      <c r="D32" s="202"/>
      <c r="E32" s="202" t="s">
        <v>41</v>
      </c>
      <c r="F32" s="202"/>
      <c r="G32" s="203"/>
    </row>
    <row r="33" spans="1:7" ht="18" hidden="1" customHeight="1">
      <c r="A33" s="24" t="s">
        <v>38</v>
      </c>
      <c r="B33" s="25"/>
      <c r="C33" s="25"/>
      <c r="D33" s="26"/>
      <c r="E33" s="24" t="s">
        <v>38</v>
      </c>
      <c r="F33" s="25"/>
      <c r="G33" s="26"/>
    </row>
    <row r="34" spans="1:7" ht="18" hidden="1" customHeight="1">
      <c r="A34" s="27" t="s">
        <v>44</v>
      </c>
      <c r="B34" s="28"/>
      <c r="C34" s="28"/>
      <c r="D34" s="29"/>
      <c r="E34" s="27" t="s">
        <v>44</v>
      </c>
      <c r="F34" s="28"/>
      <c r="G34" s="29"/>
    </row>
    <row r="35" spans="1:7" ht="18" hidden="1" customHeight="1">
      <c r="A35" s="30" t="s">
        <v>43</v>
      </c>
      <c r="B35" s="31"/>
      <c r="C35" s="31"/>
      <c r="D35" s="32"/>
      <c r="E35" s="30" t="s">
        <v>43</v>
      </c>
      <c r="F35" s="31"/>
      <c r="G35" s="32"/>
    </row>
    <row r="36" spans="1:7" s="33" customFormat="1" ht="18" hidden="1" customHeight="1">
      <c r="A36" s="24" t="s">
        <v>40</v>
      </c>
      <c r="B36" s="25"/>
      <c r="C36" s="25"/>
      <c r="D36" s="26"/>
      <c r="E36" s="24" t="s">
        <v>40</v>
      </c>
      <c r="F36" s="25"/>
      <c r="G36" s="26"/>
    </row>
    <row r="37" spans="1:7" s="33" customFormat="1" ht="18" hidden="1" customHeight="1">
      <c r="A37" s="27" t="s">
        <v>44</v>
      </c>
      <c r="B37" s="28"/>
      <c r="C37" s="28"/>
      <c r="D37" s="29"/>
      <c r="E37" s="27" t="s">
        <v>44</v>
      </c>
      <c r="F37" s="28"/>
      <c r="G37" s="29"/>
    </row>
    <row r="38" spans="1:7" ht="18" hidden="1" customHeight="1">
      <c r="A38" s="30" t="s">
        <v>42</v>
      </c>
      <c r="B38" s="31"/>
      <c r="C38" s="31"/>
      <c r="D38" s="32"/>
      <c r="E38" s="30" t="s">
        <v>42</v>
      </c>
      <c r="F38" s="31"/>
      <c r="G38" s="32"/>
    </row>
    <row r="39" spans="1:7" hidden="1"/>
  </sheetData>
  <mergeCells count="9">
    <mergeCell ref="A31:F31"/>
    <mergeCell ref="A32:D32"/>
    <mergeCell ref="E32:G32"/>
    <mergeCell ref="A1:E1"/>
    <mergeCell ref="A3:C3"/>
    <mergeCell ref="A4:C4"/>
    <mergeCell ref="B7:C7"/>
    <mergeCell ref="A6:H6"/>
    <mergeCell ref="A2:H2"/>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12B8-EA71-4DDA-B577-280B937437F1}">
  <sheetPr>
    <tabColor rgb="FFFFFF00"/>
  </sheetPr>
  <dimension ref="A1:H50"/>
  <sheetViews>
    <sheetView topLeftCell="A24" zoomScale="115" zoomScaleNormal="115" workbookViewId="0">
      <selection activeCell="E30" sqref="E30"/>
    </sheetView>
  </sheetViews>
  <sheetFormatPr defaultColWidth="8.7109375" defaultRowHeight="12.75"/>
  <cols>
    <col min="1" max="1" width="5.5703125" style="2" customWidth="1"/>
    <col min="2" max="2" width="14.42578125" style="2" customWidth="1"/>
    <col min="3" max="3" width="27.7109375" style="2" customWidth="1"/>
    <col min="4" max="4" width="8.5703125" style="2" customWidth="1"/>
    <col min="5" max="5" width="14.5703125" style="2" customWidth="1"/>
    <col min="6" max="7" width="15.5703125" style="2" customWidth="1"/>
    <col min="8" max="8" width="49.28515625" style="2" customWidth="1"/>
    <col min="9" max="9" width="6.140625" style="2" customWidth="1"/>
    <col min="10" max="16384" width="8.7109375" style="2"/>
  </cols>
  <sheetData>
    <row r="1" spans="1:8">
      <c r="A1" s="191" t="s">
        <v>93</v>
      </c>
      <c r="B1" s="192"/>
      <c r="C1" s="192"/>
      <c r="D1" s="192"/>
      <c r="E1" s="193"/>
      <c r="F1" s="1" t="s">
        <v>256</v>
      </c>
      <c r="G1" s="3" t="s">
        <v>254</v>
      </c>
      <c r="H1" s="114">
        <v>44326</v>
      </c>
    </row>
    <row r="2" spans="1:8">
      <c r="A2" s="201" t="s">
        <v>45</v>
      </c>
      <c r="B2" s="202"/>
      <c r="C2" s="202"/>
      <c r="D2" s="202"/>
      <c r="E2" s="202"/>
      <c r="F2" s="202"/>
      <c r="G2" s="202"/>
      <c r="H2" s="203"/>
    </row>
    <row r="3" spans="1:8">
      <c r="A3" s="191" t="s">
        <v>255</v>
      </c>
      <c r="B3" s="192"/>
      <c r="C3" s="193"/>
      <c r="D3" s="3" t="s">
        <v>29</v>
      </c>
      <c r="E3" s="5"/>
      <c r="F3" s="5"/>
      <c r="G3" s="5" t="s">
        <v>33</v>
      </c>
      <c r="H3" s="32"/>
    </row>
    <row r="4" spans="1:8">
      <c r="A4" s="194" t="s">
        <v>0</v>
      </c>
      <c r="B4" s="195"/>
      <c r="C4" s="195"/>
      <c r="D4" s="4" t="s">
        <v>30</v>
      </c>
      <c r="E4" s="5"/>
      <c r="F4" s="5"/>
      <c r="G4" s="5" t="s">
        <v>33</v>
      </c>
      <c r="H4" s="32"/>
    </row>
    <row r="5" spans="1:8">
      <c r="A5" s="34"/>
      <c r="B5" s="35"/>
      <c r="C5" s="35" t="s">
        <v>248</v>
      </c>
      <c r="D5" s="7" t="s">
        <v>31</v>
      </c>
      <c r="E5" s="8"/>
      <c r="F5" s="8"/>
      <c r="G5" s="8" t="s">
        <v>32</v>
      </c>
      <c r="H5" s="32"/>
    </row>
    <row r="6" spans="1:8">
      <c r="A6" s="201" t="s">
        <v>236</v>
      </c>
      <c r="B6" s="202"/>
      <c r="C6" s="202"/>
      <c r="D6" s="202"/>
      <c r="E6" s="202"/>
      <c r="F6" s="202"/>
      <c r="G6" s="202"/>
      <c r="H6" s="203"/>
    </row>
    <row r="7" spans="1:8" ht="14.1" customHeight="1">
      <c r="A7" s="37"/>
      <c r="B7" s="196" t="s">
        <v>3</v>
      </c>
      <c r="C7" s="197"/>
      <c r="D7" s="38"/>
      <c r="E7" s="38"/>
      <c r="F7" s="38"/>
      <c r="G7" s="38"/>
      <c r="H7" s="111"/>
    </row>
    <row r="8" spans="1:8">
      <c r="A8" s="39" t="s">
        <v>1</v>
      </c>
      <c r="B8" s="40" t="s">
        <v>2</v>
      </c>
      <c r="C8" s="40" t="s">
        <v>8</v>
      </c>
      <c r="D8" s="41" t="s">
        <v>4</v>
      </c>
      <c r="E8" s="41" t="s">
        <v>5</v>
      </c>
      <c r="F8" s="41" t="s">
        <v>6</v>
      </c>
      <c r="G8" s="41" t="s">
        <v>7</v>
      </c>
      <c r="H8" s="41" t="s">
        <v>239</v>
      </c>
    </row>
    <row r="9" spans="1:8" ht="38.25">
      <c r="A9" s="9"/>
      <c r="B9" s="9" t="s">
        <v>33</v>
      </c>
      <c r="C9" s="10" t="s">
        <v>197</v>
      </c>
      <c r="D9" s="9">
        <v>1</v>
      </c>
      <c r="E9" s="9" t="s">
        <v>14</v>
      </c>
      <c r="F9" s="144">
        <v>0</v>
      </c>
      <c r="G9" s="144">
        <f>D9*F9</f>
        <v>0</v>
      </c>
      <c r="H9" s="10" t="s">
        <v>324</v>
      </c>
    </row>
    <row r="10" spans="1:8" ht="63.75">
      <c r="A10" s="9"/>
      <c r="B10" s="9"/>
      <c r="C10" s="10" t="s">
        <v>198</v>
      </c>
      <c r="D10" s="9">
        <v>1</v>
      </c>
      <c r="E10" s="9" t="s">
        <v>14</v>
      </c>
      <c r="F10" s="144">
        <v>0</v>
      </c>
      <c r="G10" s="144">
        <f t="shared" ref="G10:G35" si="0">D10*F10</f>
        <v>0</v>
      </c>
      <c r="H10" s="10" t="s">
        <v>323</v>
      </c>
    </row>
    <row r="11" spans="1:8" ht="114.75" customHeight="1">
      <c r="A11" s="9"/>
      <c r="B11" s="9"/>
      <c r="C11" s="10" t="s">
        <v>199</v>
      </c>
      <c r="D11" s="9">
        <v>20</v>
      </c>
      <c r="E11" s="79" t="s">
        <v>204</v>
      </c>
      <c r="F11" s="144">
        <v>0</v>
      </c>
      <c r="G11" s="144">
        <f t="shared" si="0"/>
        <v>0</v>
      </c>
      <c r="H11" s="10" t="s">
        <v>325</v>
      </c>
    </row>
    <row r="12" spans="1:8" ht="114.75">
      <c r="A12" s="9"/>
      <c r="B12" s="9"/>
      <c r="C12" s="10" t="s">
        <v>200</v>
      </c>
      <c r="D12" s="9">
        <v>10</v>
      </c>
      <c r="E12" s="79" t="s">
        <v>204</v>
      </c>
      <c r="F12" s="144">
        <v>0</v>
      </c>
      <c r="G12" s="144">
        <f t="shared" si="0"/>
        <v>0</v>
      </c>
      <c r="H12" s="10" t="s">
        <v>326</v>
      </c>
    </row>
    <row r="13" spans="1:8" ht="25.5">
      <c r="A13" s="9"/>
      <c r="B13" s="9"/>
      <c r="C13" s="10" t="s">
        <v>201</v>
      </c>
      <c r="D13" s="9">
        <v>109</v>
      </c>
      <c r="E13" s="9" t="s">
        <v>206</v>
      </c>
      <c r="F13" s="144">
        <v>2500</v>
      </c>
      <c r="G13" s="144">
        <f t="shared" si="0"/>
        <v>272500</v>
      </c>
      <c r="H13" s="10" t="s">
        <v>237</v>
      </c>
    </row>
    <row r="14" spans="1:8" ht="38.25">
      <c r="A14" s="9"/>
      <c r="B14" s="9"/>
      <c r="C14" s="82"/>
      <c r="D14" s="9">
        <v>2500</v>
      </c>
      <c r="E14" s="9" t="s">
        <v>207</v>
      </c>
      <c r="F14" s="144">
        <v>0</v>
      </c>
      <c r="G14" s="144">
        <f t="shared" si="0"/>
        <v>0</v>
      </c>
      <c r="H14" s="10" t="s">
        <v>327</v>
      </c>
    </row>
    <row r="15" spans="1:8" ht="51">
      <c r="A15" s="9"/>
      <c r="B15" s="9"/>
      <c r="C15" s="10" t="s">
        <v>202</v>
      </c>
      <c r="D15" s="9">
        <v>109</v>
      </c>
      <c r="E15" s="9" t="s">
        <v>208</v>
      </c>
      <c r="F15" s="144">
        <v>0</v>
      </c>
      <c r="G15" s="144">
        <f t="shared" si="0"/>
        <v>0</v>
      </c>
      <c r="H15" s="10" t="s">
        <v>339</v>
      </c>
    </row>
    <row r="16" spans="1:8" ht="38.25">
      <c r="A16" s="9"/>
      <c r="B16" s="9"/>
      <c r="C16" s="10" t="s">
        <v>203</v>
      </c>
      <c r="D16" s="9">
        <v>3</v>
      </c>
      <c r="E16" s="9" t="s">
        <v>209</v>
      </c>
      <c r="F16" s="144">
        <v>2000</v>
      </c>
      <c r="G16" s="144">
        <f t="shared" si="0"/>
        <v>6000</v>
      </c>
      <c r="H16" s="10" t="s">
        <v>238</v>
      </c>
    </row>
    <row r="17" spans="1:8" ht="51">
      <c r="A17" s="9"/>
      <c r="B17" s="9"/>
      <c r="C17" s="82"/>
      <c r="D17" s="9">
        <v>90</v>
      </c>
      <c r="E17" s="9" t="s">
        <v>209</v>
      </c>
      <c r="F17" s="144">
        <v>0</v>
      </c>
      <c r="G17" s="144">
        <f t="shared" si="0"/>
        <v>0</v>
      </c>
      <c r="H17" s="10" t="s">
        <v>328</v>
      </c>
    </row>
    <row r="18" spans="1:8" ht="51">
      <c r="A18" s="9"/>
      <c r="B18" s="9" t="s">
        <v>210</v>
      </c>
      <c r="C18" s="81" t="s">
        <v>211</v>
      </c>
      <c r="D18" s="79">
        <v>35</v>
      </c>
      <c r="E18" s="79" t="s">
        <v>208</v>
      </c>
      <c r="F18" s="144">
        <v>0</v>
      </c>
      <c r="G18" s="144">
        <f t="shared" si="0"/>
        <v>0</v>
      </c>
      <c r="H18" s="10" t="s">
        <v>329</v>
      </c>
    </row>
    <row r="19" spans="1:8" ht="51">
      <c r="A19" s="9"/>
      <c r="B19" s="9"/>
      <c r="C19" s="81" t="s">
        <v>212</v>
      </c>
      <c r="D19" s="79">
        <v>35</v>
      </c>
      <c r="E19" s="79" t="s">
        <v>208</v>
      </c>
      <c r="F19" s="144">
        <v>100000</v>
      </c>
      <c r="G19" s="144">
        <f t="shared" si="0"/>
        <v>3500000</v>
      </c>
      <c r="H19" s="10" t="s">
        <v>240</v>
      </c>
    </row>
    <row r="20" spans="1:8" ht="63.75">
      <c r="A20" s="9"/>
      <c r="B20" s="9"/>
      <c r="C20" s="81" t="s">
        <v>213</v>
      </c>
      <c r="D20" s="79">
        <v>3</v>
      </c>
      <c r="E20" s="79" t="s">
        <v>205</v>
      </c>
      <c r="F20" s="144">
        <v>0</v>
      </c>
      <c r="G20" s="144">
        <f t="shared" si="0"/>
        <v>0</v>
      </c>
      <c r="H20" s="10" t="s">
        <v>330</v>
      </c>
    </row>
    <row r="21" spans="1:8" ht="63.75">
      <c r="A21" s="9"/>
      <c r="B21" s="9"/>
      <c r="C21" s="81" t="s">
        <v>214</v>
      </c>
      <c r="D21" s="79">
        <v>3</v>
      </c>
      <c r="E21" s="79" t="s">
        <v>219</v>
      </c>
      <c r="F21" s="144">
        <v>0</v>
      </c>
      <c r="G21" s="144">
        <f t="shared" si="0"/>
        <v>0</v>
      </c>
      <c r="H21" s="10" t="s">
        <v>331</v>
      </c>
    </row>
    <row r="22" spans="1:8" ht="63.75">
      <c r="A22" s="9"/>
      <c r="B22" s="9"/>
      <c r="C22" s="81" t="s">
        <v>215</v>
      </c>
      <c r="D22" s="79">
        <v>5</v>
      </c>
      <c r="E22" s="79" t="s">
        <v>220</v>
      </c>
      <c r="F22" s="144">
        <v>0</v>
      </c>
      <c r="G22" s="144">
        <f t="shared" si="0"/>
        <v>0</v>
      </c>
      <c r="H22" s="10" t="s">
        <v>340</v>
      </c>
    </row>
    <row r="23" spans="1:8" ht="38.25">
      <c r="A23" s="9"/>
      <c r="B23" s="9"/>
      <c r="C23" s="81" t="s">
        <v>216</v>
      </c>
      <c r="D23" s="79">
        <v>3</v>
      </c>
      <c r="E23" s="79" t="s">
        <v>221</v>
      </c>
      <c r="F23" s="144">
        <v>250000</v>
      </c>
      <c r="G23" s="144">
        <f t="shared" si="0"/>
        <v>750000</v>
      </c>
      <c r="H23" s="10" t="s">
        <v>241</v>
      </c>
    </row>
    <row r="24" spans="1:8" ht="127.5">
      <c r="A24" s="9"/>
      <c r="B24" s="9"/>
      <c r="C24" s="81" t="s">
        <v>217</v>
      </c>
      <c r="D24" s="79">
        <v>1</v>
      </c>
      <c r="E24" s="79" t="s">
        <v>222</v>
      </c>
      <c r="F24" s="144">
        <v>0</v>
      </c>
      <c r="G24" s="144">
        <f t="shared" si="0"/>
        <v>0</v>
      </c>
      <c r="H24" s="10" t="s">
        <v>341</v>
      </c>
    </row>
    <row r="25" spans="1:8" ht="51">
      <c r="A25" s="9"/>
      <c r="B25" s="9"/>
      <c r="C25" s="81" t="s">
        <v>218</v>
      </c>
      <c r="D25" s="79">
        <v>3</v>
      </c>
      <c r="E25" s="79" t="s">
        <v>223</v>
      </c>
      <c r="F25" s="144">
        <v>0</v>
      </c>
      <c r="G25" s="144">
        <f t="shared" si="0"/>
        <v>0</v>
      </c>
      <c r="H25" s="10" t="s">
        <v>332</v>
      </c>
    </row>
    <row r="26" spans="1:8" ht="25.5">
      <c r="A26" s="9"/>
      <c r="B26" s="9" t="s">
        <v>232</v>
      </c>
      <c r="C26" s="81" t="s">
        <v>224</v>
      </c>
      <c r="D26" s="79">
        <v>1260</v>
      </c>
      <c r="E26" s="79" t="s">
        <v>228</v>
      </c>
      <c r="F26" s="144">
        <v>2800</v>
      </c>
      <c r="G26" s="144">
        <f t="shared" si="0"/>
        <v>3528000</v>
      </c>
      <c r="H26" s="10" t="s">
        <v>242</v>
      </c>
    </row>
    <row r="27" spans="1:8" ht="25.5">
      <c r="A27" s="9"/>
      <c r="B27" s="9"/>
      <c r="C27" s="81" t="s">
        <v>225</v>
      </c>
      <c r="D27" s="79">
        <v>1260</v>
      </c>
      <c r="E27" s="79" t="s">
        <v>228</v>
      </c>
      <c r="F27" s="144">
        <v>2200</v>
      </c>
      <c r="G27" s="144">
        <f t="shared" si="0"/>
        <v>2772000</v>
      </c>
      <c r="H27" s="10" t="s">
        <v>242</v>
      </c>
    </row>
    <row r="28" spans="1:8" ht="38.25">
      <c r="A28" s="9"/>
      <c r="B28" s="9"/>
      <c r="C28" s="81" t="s">
        <v>342</v>
      </c>
      <c r="D28" s="79">
        <v>10</v>
      </c>
      <c r="E28" s="79" t="s">
        <v>229</v>
      </c>
      <c r="F28" s="144">
        <v>0</v>
      </c>
      <c r="G28" s="144">
        <f t="shared" si="0"/>
        <v>0</v>
      </c>
      <c r="H28" s="10" t="s">
        <v>333</v>
      </c>
    </row>
    <row r="29" spans="1:8" ht="38.25">
      <c r="A29" s="9"/>
      <c r="B29" s="9"/>
      <c r="C29" s="81" t="s">
        <v>226</v>
      </c>
      <c r="D29" s="79">
        <v>3</v>
      </c>
      <c r="E29" s="79" t="s">
        <v>230</v>
      </c>
      <c r="F29" s="144">
        <v>425000</v>
      </c>
      <c r="G29" s="144">
        <f t="shared" si="0"/>
        <v>1275000</v>
      </c>
      <c r="H29" s="10" t="s">
        <v>343</v>
      </c>
    </row>
    <row r="30" spans="1:8" ht="38.25">
      <c r="A30" s="9"/>
      <c r="B30" s="9"/>
      <c r="C30" s="81" t="s">
        <v>227</v>
      </c>
      <c r="D30" s="79">
        <v>3</v>
      </c>
      <c r="E30" s="79" t="s">
        <v>231</v>
      </c>
      <c r="F30" s="144">
        <v>350000</v>
      </c>
      <c r="G30" s="144">
        <f t="shared" si="0"/>
        <v>1050000</v>
      </c>
      <c r="H30" s="10" t="s">
        <v>243</v>
      </c>
    </row>
    <row r="31" spans="1:8" ht="51">
      <c r="A31" s="9"/>
      <c r="B31" s="9"/>
      <c r="C31" s="81" t="s">
        <v>344</v>
      </c>
      <c r="D31" s="79">
        <v>2</v>
      </c>
      <c r="E31" s="79" t="s">
        <v>205</v>
      </c>
      <c r="F31" s="144">
        <v>75000</v>
      </c>
      <c r="G31" s="144">
        <f t="shared" si="0"/>
        <v>150000</v>
      </c>
      <c r="H31" s="10" t="s">
        <v>244</v>
      </c>
    </row>
    <row r="32" spans="1:8" ht="51">
      <c r="A32" s="9"/>
      <c r="B32" s="9"/>
      <c r="C32" s="81" t="s">
        <v>218</v>
      </c>
      <c r="D32" s="79">
        <v>6</v>
      </c>
      <c r="E32" s="79" t="s">
        <v>223</v>
      </c>
      <c r="F32" s="144">
        <v>0</v>
      </c>
      <c r="G32" s="144">
        <f t="shared" si="0"/>
        <v>0</v>
      </c>
      <c r="H32" s="10" t="s">
        <v>334</v>
      </c>
    </row>
    <row r="33" spans="1:8" ht="38.25">
      <c r="A33" s="9"/>
      <c r="B33" s="79" t="s">
        <v>233</v>
      </c>
      <c r="C33" s="81" t="s">
        <v>226</v>
      </c>
      <c r="D33" s="79">
        <v>3</v>
      </c>
      <c r="E33" s="79" t="s">
        <v>230</v>
      </c>
      <c r="F33" s="144">
        <v>0</v>
      </c>
      <c r="G33" s="144">
        <f t="shared" si="0"/>
        <v>0</v>
      </c>
      <c r="H33" s="10" t="s">
        <v>345</v>
      </c>
    </row>
    <row r="34" spans="1:8" ht="38.25">
      <c r="A34" s="9"/>
      <c r="B34" s="9"/>
      <c r="C34" s="81" t="s">
        <v>227</v>
      </c>
      <c r="D34" s="79">
        <v>3</v>
      </c>
      <c r="E34" s="79" t="s">
        <v>231</v>
      </c>
      <c r="F34" s="144">
        <v>0</v>
      </c>
      <c r="G34" s="144">
        <f t="shared" si="0"/>
        <v>0</v>
      </c>
      <c r="H34" s="10" t="s">
        <v>335</v>
      </c>
    </row>
    <row r="35" spans="1:8" ht="63.75">
      <c r="A35" s="9"/>
      <c r="B35" s="9"/>
      <c r="C35" s="81" t="s">
        <v>344</v>
      </c>
      <c r="D35" s="79">
        <v>2</v>
      </c>
      <c r="E35" s="79" t="s">
        <v>205</v>
      </c>
      <c r="F35" s="144">
        <v>0</v>
      </c>
      <c r="G35" s="144">
        <f t="shared" si="0"/>
        <v>0</v>
      </c>
      <c r="H35" s="10" t="s">
        <v>336</v>
      </c>
    </row>
    <row r="36" spans="1:8" ht="38.25">
      <c r="A36" s="13"/>
      <c r="B36" s="13"/>
      <c r="C36" s="81" t="s">
        <v>234</v>
      </c>
      <c r="D36" s="79">
        <v>4</v>
      </c>
      <c r="E36" s="79" t="s">
        <v>235</v>
      </c>
      <c r="F36" s="144">
        <v>0</v>
      </c>
      <c r="G36" s="144">
        <f>D36*F36</f>
        <v>0</v>
      </c>
      <c r="H36" s="10" t="s">
        <v>338</v>
      </c>
    </row>
    <row r="37" spans="1:8" hidden="1">
      <c r="A37" s="13"/>
      <c r="B37" s="13"/>
      <c r="C37" s="13"/>
      <c r="D37" s="9">
        <v>1</v>
      </c>
      <c r="E37" s="9" t="s">
        <v>14</v>
      </c>
      <c r="F37" s="11">
        <v>0</v>
      </c>
      <c r="G37" s="11">
        <f t="shared" ref="G37:G42" si="1">D37*F37</f>
        <v>0</v>
      </c>
      <c r="H37" s="13"/>
    </row>
    <row r="38" spans="1:8" hidden="1">
      <c r="A38" s="13"/>
      <c r="B38" s="13"/>
      <c r="C38" s="13"/>
      <c r="D38" s="9">
        <v>1</v>
      </c>
      <c r="E38" s="9" t="s">
        <v>14</v>
      </c>
      <c r="F38" s="11">
        <v>0</v>
      </c>
      <c r="G38" s="11">
        <f t="shared" si="1"/>
        <v>0</v>
      </c>
      <c r="H38" s="13"/>
    </row>
    <row r="39" spans="1:8" hidden="1">
      <c r="A39" s="13"/>
      <c r="B39" s="13"/>
      <c r="C39" s="13"/>
      <c r="D39" s="9">
        <v>1</v>
      </c>
      <c r="E39" s="9" t="s">
        <v>14</v>
      </c>
      <c r="F39" s="11">
        <v>0</v>
      </c>
      <c r="G39" s="11">
        <f t="shared" si="1"/>
        <v>0</v>
      </c>
      <c r="H39" s="13"/>
    </row>
    <row r="40" spans="1:8" hidden="1">
      <c r="A40" s="13"/>
      <c r="B40" s="13"/>
      <c r="C40" s="13"/>
      <c r="D40" s="9">
        <v>1</v>
      </c>
      <c r="E40" s="9" t="s">
        <v>14</v>
      </c>
      <c r="F40" s="11">
        <v>0</v>
      </c>
      <c r="G40" s="11">
        <f t="shared" si="1"/>
        <v>0</v>
      </c>
      <c r="H40" s="13"/>
    </row>
    <row r="41" spans="1:8" hidden="1">
      <c r="A41" s="13"/>
      <c r="B41" s="13"/>
      <c r="C41" s="13"/>
      <c r="D41" s="9">
        <v>1</v>
      </c>
      <c r="E41" s="9" t="s">
        <v>14</v>
      </c>
      <c r="F41" s="11">
        <v>0</v>
      </c>
      <c r="G41" s="11">
        <f t="shared" si="1"/>
        <v>0</v>
      </c>
      <c r="H41" s="13"/>
    </row>
    <row r="42" spans="1:8" hidden="1">
      <c r="A42" s="13"/>
      <c r="B42" s="13"/>
      <c r="C42" s="13"/>
      <c r="D42" s="9">
        <v>1</v>
      </c>
      <c r="E42" s="9" t="s">
        <v>14</v>
      </c>
      <c r="F42" s="11">
        <v>0</v>
      </c>
      <c r="G42" s="11">
        <f t="shared" si="1"/>
        <v>0</v>
      </c>
      <c r="H42" s="13"/>
    </row>
    <row r="43" spans="1:8" s="36" customFormat="1">
      <c r="A43" s="208" t="s">
        <v>56</v>
      </c>
      <c r="B43" s="209"/>
      <c r="C43" s="209"/>
      <c r="D43" s="209"/>
      <c r="E43" s="209"/>
      <c r="F43" s="210"/>
      <c r="G43" s="16">
        <f>SUM(G9:G42)</f>
        <v>13303500</v>
      </c>
      <c r="H43" s="15"/>
    </row>
    <row r="44" spans="1:8" s="36" customFormat="1" hidden="1">
      <c r="A44" s="201" t="s">
        <v>37</v>
      </c>
      <c r="B44" s="202"/>
      <c r="C44" s="202"/>
      <c r="D44" s="202"/>
      <c r="E44" s="202" t="s">
        <v>41</v>
      </c>
      <c r="F44" s="202"/>
      <c r="G44" s="203"/>
    </row>
    <row r="45" spans="1:8" ht="18" hidden="1" customHeight="1">
      <c r="A45" s="24" t="s">
        <v>38</v>
      </c>
      <c r="B45" s="25"/>
      <c r="C45" s="25"/>
      <c r="D45" s="26"/>
      <c r="E45" s="24" t="s">
        <v>38</v>
      </c>
      <c r="F45" s="25"/>
      <c r="G45" s="26"/>
    </row>
    <row r="46" spans="1:8" ht="18" hidden="1" customHeight="1">
      <c r="A46" s="27" t="s">
        <v>44</v>
      </c>
      <c r="B46" s="28"/>
      <c r="C46" s="28"/>
      <c r="D46" s="29"/>
      <c r="E46" s="27" t="s">
        <v>44</v>
      </c>
      <c r="F46" s="28"/>
      <c r="G46" s="29"/>
    </row>
    <row r="47" spans="1:8" ht="18" hidden="1" customHeight="1">
      <c r="A47" s="30" t="s">
        <v>43</v>
      </c>
      <c r="B47" s="31"/>
      <c r="C47" s="31"/>
      <c r="D47" s="32"/>
      <c r="E47" s="30" t="s">
        <v>43</v>
      </c>
      <c r="F47" s="31"/>
      <c r="G47" s="32"/>
    </row>
    <row r="48" spans="1:8" s="33" customFormat="1" ht="18" hidden="1" customHeight="1">
      <c r="A48" s="24" t="s">
        <v>40</v>
      </c>
      <c r="B48" s="25"/>
      <c r="C48" s="25"/>
      <c r="D48" s="26"/>
      <c r="E48" s="24" t="s">
        <v>40</v>
      </c>
      <c r="F48" s="25"/>
      <c r="G48" s="26"/>
    </row>
    <row r="49" spans="1:7" s="33" customFormat="1" ht="18" hidden="1" customHeight="1">
      <c r="A49" s="27" t="s">
        <v>44</v>
      </c>
      <c r="B49" s="28"/>
      <c r="C49" s="28"/>
      <c r="D49" s="29"/>
      <c r="E49" s="27" t="s">
        <v>44</v>
      </c>
      <c r="F49" s="28"/>
      <c r="G49" s="29"/>
    </row>
    <row r="50" spans="1:7" ht="18" hidden="1" customHeight="1">
      <c r="A50" s="30" t="s">
        <v>42</v>
      </c>
      <c r="B50" s="31"/>
      <c r="C50" s="31"/>
      <c r="D50" s="32"/>
      <c r="E50" s="30" t="s">
        <v>42</v>
      </c>
      <c r="F50" s="31"/>
      <c r="G50" s="32"/>
    </row>
  </sheetData>
  <mergeCells count="9">
    <mergeCell ref="A44:D44"/>
    <mergeCell ref="E44:G44"/>
    <mergeCell ref="A1:E1"/>
    <mergeCell ref="A3:C3"/>
    <mergeCell ref="A4:C4"/>
    <mergeCell ref="B7:C7"/>
    <mergeCell ref="A2:H2"/>
    <mergeCell ref="A6:H6"/>
    <mergeCell ref="A43:F4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MitCost_SummarySheet</vt:lpstr>
      <vt:lpstr>Assumptions</vt:lpstr>
      <vt:lpstr>AquaticMitCost</vt:lpstr>
      <vt:lpstr>Botanical_Wetland_MitCost</vt:lpstr>
      <vt:lpstr>Wildlife_BA_Species_MitCost</vt:lpstr>
      <vt:lpstr>Wildlife_EIR-S_MitCost</vt:lpstr>
      <vt:lpstr>SurfaceWQMitCost</vt:lpstr>
      <vt:lpstr>Ag&amp;ForestMitCost</vt:lpstr>
      <vt:lpstr>CulturalMitCost</vt:lpstr>
      <vt:lpstr>PaleoMitCost</vt:lpstr>
      <vt:lpstr>AirQualityMitCost</vt:lpstr>
      <vt:lpstr>MitCost_SummarySheet!Print_Area</vt:lpstr>
    </vt:vector>
  </TitlesOfParts>
  <Company>ICF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Oakes, Harry</dc:creator>
  <cp:lastModifiedBy>Oakes, Harry</cp:lastModifiedBy>
  <cp:lastPrinted>2020-08-26T23:38:56Z</cp:lastPrinted>
  <dcterms:created xsi:type="dcterms:W3CDTF">2020-08-26T17:55:10Z</dcterms:created>
  <dcterms:modified xsi:type="dcterms:W3CDTF">2021-06-17T19:12:35Z</dcterms:modified>
</cp:coreProperties>
</file>