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_NODOS\SPJPA_2022\_assumptions_matrix\"/>
    </mc:Choice>
  </mc:AlternateContent>
  <xr:revisionPtr revIDLastSave="0" documentId="13_ncr:1_{6EEAE53E-F2B2-4BA9-864E-0408DB7B21AE}" xr6:coauthVersionLast="47" xr6:coauthVersionMax="47" xr10:uidLastSave="{00000000-0000-0000-0000-000000000000}"/>
  <bookViews>
    <workbookView xWindow="-14865" yWindow="4680" windowWidth="21600" windowHeight="11385" xr2:uid="{C8D8F54E-2538-4D60-976F-14C0A2C58C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6" i="1" l="1"/>
  <c r="D53" i="1"/>
  <c r="D47" i="1"/>
  <c r="E47" i="1"/>
  <c r="E56" i="1"/>
  <c r="E53" i="1"/>
  <c r="D45" i="1" l="1"/>
  <c r="E45" i="1"/>
  <c r="C47" i="1"/>
  <c r="C53" i="1"/>
  <c r="C56" i="1"/>
  <c r="C45" i="1" l="1"/>
</calcChain>
</file>

<file path=xl/sharedStrings.xml><?xml version="1.0" encoding="utf-8"?>
<sst xmlns="http://schemas.openxmlformats.org/spreadsheetml/2006/main" count="147" uniqueCount="102">
  <si>
    <t>1.5 MAF</t>
  </si>
  <si>
    <t>GCC Maintenance Window</t>
  </si>
  <si>
    <t>2 weeks (Jan/Feb)</t>
  </si>
  <si>
    <t>Wilkins Slough Bypass Flow</t>
  </si>
  <si>
    <t>None</t>
  </si>
  <si>
    <t>Sites Project Facilities</t>
  </si>
  <si>
    <t>Regulations (Sites Specific)</t>
  </si>
  <si>
    <t>Fremont Weir Notch Criteria</t>
  </si>
  <si>
    <t>PWA</t>
  </si>
  <si>
    <t>State</t>
  </si>
  <si>
    <t>Federal</t>
  </si>
  <si>
    <t>Sites Reservoir</t>
  </si>
  <si>
    <t>Hamilton City Diversion/Glenn-Colusa Canal</t>
  </si>
  <si>
    <t>Red Bluff Diversion/Tehama-Colusa Canal</t>
  </si>
  <si>
    <t>2,100 cfs</t>
  </si>
  <si>
    <t>Reservoir Capacity</t>
  </si>
  <si>
    <t>Dead Pool Size</t>
  </si>
  <si>
    <t>120 TAF</t>
  </si>
  <si>
    <t>1,800 cfs</t>
  </si>
  <si>
    <t>Refuge L4 Deliveries</t>
  </si>
  <si>
    <t>Dead pool transfer to TCCA  in drought periods</t>
  </si>
  <si>
    <t>60 TAF</t>
  </si>
  <si>
    <t>Yolo Bypass</t>
  </si>
  <si>
    <t>TCCA</t>
  </si>
  <si>
    <t>GCID</t>
  </si>
  <si>
    <t>RD 108</t>
  </si>
  <si>
    <t>Other Sac Valley</t>
  </si>
  <si>
    <t>South of Delta</t>
  </si>
  <si>
    <t>Sites Account Volumes (TAF)</t>
  </si>
  <si>
    <t>Bend Bridge Pulse Protection</t>
  </si>
  <si>
    <t>4,000 cfs</t>
  </si>
  <si>
    <t>3,250 cfs</t>
  </si>
  <si>
    <t>1,000 cfs</t>
  </si>
  <si>
    <t>Red Bluff Bypass Flow</t>
  </si>
  <si>
    <t>Hamilton City Bypass Flow</t>
  </si>
  <si>
    <t>Dunnigan Pipeline</t>
  </si>
  <si>
    <t>Dunnigan release capacity</t>
  </si>
  <si>
    <t>Dunnigan Pipeline endpoint</t>
  </si>
  <si>
    <t>Colusa Basin Drain</t>
  </si>
  <si>
    <t>Delivery Operations</t>
  </si>
  <si>
    <t>CVP Operational Flexibility</t>
  </si>
  <si>
    <t>South of Delta Delivery</t>
  </si>
  <si>
    <t>91 TAF</t>
  </si>
  <si>
    <t>Baseline</t>
  </si>
  <si>
    <t>Baseline model</t>
  </si>
  <si>
    <t>Fixed Flows</t>
  </si>
  <si>
    <t>Trinity River</t>
  </si>
  <si>
    <t>Yes - All</t>
  </si>
  <si>
    <t>Conveyance to Sacramento River</t>
  </si>
  <si>
    <t>Dunnigan Pipeline to the Colusa Basin Drain</t>
  </si>
  <si>
    <t>Total</t>
  </si>
  <si>
    <t>Dead Pool Storage</t>
  </si>
  <si>
    <t>Delta Participants use Banks PP conveyance, Shasta exchange, and Oroville storage reoperation and CVP participates with Op Flex for additional CVP water supply and Shasta Lake reoperation</t>
  </si>
  <si>
    <t>Bend Bridge Pulse Protection Season</t>
  </si>
  <si>
    <t>Bend Bridge Pulse Protection Initiation Criteria</t>
  </si>
  <si>
    <t>Bend Bridge Pulse Protection Duration</t>
  </si>
  <si>
    <t>Bend Bridge Pulse Protection Re-setting Criteria</t>
  </si>
  <si>
    <t>Oct - May</t>
  </si>
  <si>
    <t>3-day average Sacramento River must exceed 8,000 cfs; 
3-day average tributary flow must exceed 2,500 cfs</t>
  </si>
  <si>
    <t>Prioritize the Fremont Weir Notch, Yolo Bypass preferred alternative, flow over weir within 10% when spill range between 600 cfs and 6,000 cfs; First 600 cfs of spill are protected within 1%</t>
  </si>
  <si>
    <t>After completion of pulse protection period, resetting criteria must be met for another pulse protection period to commence:
3-day Sacramento River flow must go below 7,500 cfs for 7 consecutive days; 3-day moving average tributary flow must go below 2,500 cfs for 7 consecutive days</t>
  </si>
  <si>
    <t>8,000 cfs April/May; 
all other times, 5,000 cfs</t>
  </si>
  <si>
    <t>2020 Benchmark</t>
  </si>
  <si>
    <t>KLOG Flap Gate</t>
  </si>
  <si>
    <t>No release criteria</t>
  </si>
  <si>
    <t>Releases to the Sacramento River cannot be made through the Dunnigan Pipeline while Sacramento River flows are high (flow at Wilkins Slough &gt; 15,000 cfs) and the flap gate at Knights Landing is closed</t>
  </si>
  <si>
    <t>Hydrology</t>
  </si>
  <si>
    <t>Climate hydrology</t>
  </si>
  <si>
    <t>Sea level rise</t>
  </si>
  <si>
    <t>Historic</t>
  </si>
  <si>
    <t>Updated Benchmark (11/17/21)</t>
  </si>
  <si>
    <t>TCCA storage must be above 67% of capacity before transfers may be made to Delta Participants</t>
  </si>
  <si>
    <t>TCCA storage must be above 50% of capacity before transfers may be made to Delta Participants</t>
  </si>
  <si>
    <t>North of Delta to South of Delta transfer threshold</t>
  </si>
  <si>
    <t>Fully Appropriated Streamflow</t>
  </si>
  <si>
    <t>No criteria</t>
  </si>
  <si>
    <t>South of Delta Delivery water year-type restrictions</t>
  </si>
  <si>
    <t>Releases to South of Delta participants may occur in all years</t>
  </si>
  <si>
    <t>Releases to South of Delta participants are limited to Below Normal, Dry, and Critically Dry years, based on Jan-Dec SWP contract years using the D-1641 Sacramento Valley 40-30-30 water year index</t>
  </si>
  <si>
    <t>Shasta Operations for Anadromous Fish Benefits</t>
  </si>
  <si>
    <t>CVP Op Flex</t>
  </si>
  <si>
    <t>Red Bluff Diversion Capacity</t>
  </si>
  <si>
    <t>Hamilton City Diversion Capacity</t>
  </si>
  <si>
    <t>0 TAF</t>
  </si>
  <si>
    <t>Diversions are only permitted Sep 1-Jun 15</t>
  </si>
  <si>
    <t>10,700 cfs Oct-Jun; 
all other times, 5,000 cfs</t>
  </si>
  <si>
    <t>Alternative 1B - 2021 RDEIR/SDEIS</t>
  </si>
  <si>
    <t>Modeling Assumptions</t>
  </si>
  <si>
    <t>Criteria or Parameter</t>
  </si>
  <si>
    <t>2035 CT</t>
  </si>
  <si>
    <t>15 cm</t>
  </si>
  <si>
    <t>Alternative 3A - 2022 BA (preliminary) - 25% Federal Participation</t>
  </si>
  <si>
    <t>Alternative 3B - 2022 BA (preliminary) - 16% Federal Participation</t>
  </si>
  <si>
    <t>360 TAF</t>
  </si>
  <si>
    <t>230 TAF</t>
  </si>
  <si>
    <t>Shasta Exchange</t>
  </si>
  <si>
    <t>Operated to improve Shasta cold water pool</t>
  </si>
  <si>
    <t>Operated to improve Shasta cold water pool, Fall Flow Stability, and Spring Pulse actions</t>
  </si>
  <si>
    <t>Operated to improve Shasta cold water pool, Fall Flow Stability, and CVP deliveries</t>
  </si>
  <si>
    <t>7 days upon initiation, or exceedance of 25,000 cfs at Sacramento River at Bend Bridge</t>
  </si>
  <si>
    <t>7 days upon initiation</t>
  </si>
  <si>
    <t>Operated to improve Shasta cold water pool and CVP deliveries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</si>
</sst>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Jacobs Chronos"/>
      <family val="2"/>
    </font>
    <font>
      <sz val="10"/>
      <color theme="1"/>
      <name val="Jacobs Chronos"/>
      <family val="2"/>
    </font>
    <font>
      <b/>
      <i/>
      <sz val="10"/>
      <color theme="1"/>
      <name val="Jacobs Chronos"/>
      <family val="2"/>
    </font>
    <font>
      <b/>
      <u/>
      <sz val="10"/>
      <color theme="1"/>
      <name val="Jacobs Chronos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5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" fontId="2" fillId="0" borderId="0" xfId="0" applyNumberFormat="1" applyFont="1" applyFill="1" applyAlignment="1"/>
    <xf numFmtId="0" fontId="2" fillId="0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8A0DF-17AE-4E01-9A95-A382924F9015}">
  <sheetPr codeName="Sheet1"/>
  <dimension ref="A1:E58"/>
  <sheetViews>
    <sheetView tabSelected="1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defaultColWidth="8.85546875" defaultRowHeight="12.75" x14ac:dyDescent="0.2"/>
  <cols>
    <col min="1" max="1" width="6.7109375" style="7" customWidth="1"/>
    <col min="2" max="2" width="37.42578125" style="7" customWidth="1"/>
    <col min="3" max="5" width="39" style="8" customWidth="1"/>
    <col min="6" max="16384" width="8.85546875" style="7"/>
  </cols>
  <sheetData>
    <row r="1" spans="1:5" x14ac:dyDescent="0.2">
      <c r="B1" s="32" t="s">
        <v>87</v>
      </c>
      <c r="C1" s="32"/>
      <c r="D1" s="32"/>
      <c r="E1" s="32"/>
    </row>
    <row r="2" spans="1:5" ht="25.5" x14ac:dyDescent="0.2">
      <c r="A2" s="10"/>
      <c r="B2" s="3" t="s">
        <v>88</v>
      </c>
      <c r="C2" s="3" t="s">
        <v>86</v>
      </c>
      <c r="D2" s="3" t="s">
        <v>91</v>
      </c>
      <c r="E2" s="3" t="s">
        <v>92</v>
      </c>
    </row>
    <row r="3" spans="1:5" x14ac:dyDescent="0.2">
      <c r="A3" s="36" t="s">
        <v>43</v>
      </c>
      <c r="B3" s="36"/>
      <c r="C3" s="36"/>
      <c r="D3" s="36"/>
      <c r="E3" s="36"/>
    </row>
    <row r="4" spans="1:5" x14ac:dyDescent="0.2">
      <c r="A4" s="10"/>
      <c r="B4" s="9" t="s">
        <v>44</v>
      </c>
      <c r="C4" s="6" t="s">
        <v>62</v>
      </c>
      <c r="D4" s="20" t="s">
        <v>70</v>
      </c>
      <c r="E4" s="20" t="s">
        <v>70</v>
      </c>
    </row>
    <row r="5" spans="1:5" x14ac:dyDescent="0.2">
      <c r="A5" s="36" t="s">
        <v>45</v>
      </c>
      <c r="B5" s="36"/>
      <c r="C5" s="36"/>
      <c r="D5" s="36"/>
      <c r="E5" s="36"/>
    </row>
    <row r="6" spans="1:5" x14ac:dyDescent="0.2">
      <c r="A6" s="10"/>
      <c r="B6" s="9" t="s">
        <v>46</v>
      </c>
      <c r="C6" s="6" t="s">
        <v>47</v>
      </c>
      <c r="D6" s="6" t="s">
        <v>47</v>
      </c>
      <c r="E6" s="6" t="s">
        <v>47</v>
      </c>
    </row>
    <row r="7" spans="1:5" x14ac:dyDescent="0.2">
      <c r="A7" s="41" t="s">
        <v>66</v>
      </c>
      <c r="B7" s="42"/>
      <c r="C7" s="42"/>
      <c r="D7" s="42"/>
      <c r="E7" s="43"/>
    </row>
    <row r="8" spans="1:5" x14ac:dyDescent="0.2">
      <c r="A8" s="10"/>
      <c r="B8" s="9" t="s">
        <v>67</v>
      </c>
      <c r="C8" s="6" t="s">
        <v>69</v>
      </c>
      <c r="D8" s="20" t="s">
        <v>89</v>
      </c>
      <c r="E8" s="20" t="s">
        <v>89</v>
      </c>
    </row>
    <row r="9" spans="1:5" x14ac:dyDescent="0.2">
      <c r="A9" s="10"/>
      <c r="B9" s="9" t="s">
        <v>68</v>
      </c>
      <c r="C9" s="6" t="s">
        <v>4</v>
      </c>
      <c r="D9" s="20" t="s">
        <v>90</v>
      </c>
      <c r="E9" s="20" t="s">
        <v>90</v>
      </c>
    </row>
    <row r="10" spans="1:5" x14ac:dyDescent="0.2">
      <c r="A10" s="36" t="s">
        <v>5</v>
      </c>
      <c r="B10" s="36"/>
      <c r="C10" s="36"/>
      <c r="D10" s="36"/>
      <c r="E10" s="36"/>
    </row>
    <row r="11" spans="1:5" x14ac:dyDescent="0.2">
      <c r="A11" s="33"/>
      <c r="B11" s="38" t="s">
        <v>11</v>
      </c>
      <c r="C11" s="39"/>
      <c r="D11" s="39"/>
      <c r="E11" s="39"/>
    </row>
    <row r="12" spans="1:5" x14ac:dyDescent="0.2">
      <c r="A12" s="34"/>
      <c r="B12" s="19" t="s">
        <v>15</v>
      </c>
      <c r="C12" s="17" t="s">
        <v>0</v>
      </c>
      <c r="D12" s="17" t="s">
        <v>0</v>
      </c>
      <c r="E12" s="17" t="s">
        <v>0</v>
      </c>
    </row>
    <row r="13" spans="1:5" x14ac:dyDescent="0.2">
      <c r="A13" s="34"/>
      <c r="B13" s="10" t="s">
        <v>16</v>
      </c>
      <c r="C13" s="6" t="s">
        <v>17</v>
      </c>
      <c r="D13" s="20" t="s">
        <v>21</v>
      </c>
      <c r="E13" s="20" t="s">
        <v>21</v>
      </c>
    </row>
    <row r="14" spans="1:5" ht="25.5" x14ac:dyDescent="0.2">
      <c r="A14" s="34"/>
      <c r="B14" s="10" t="s">
        <v>20</v>
      </c>
      <c r="C14" s="6" t="s">
        <v>21</v>
      </c>
      <c r="D14" s="20" t="s">
        <v>83</v>
      </c>
      <c r="E14" s="20" t="s">
        <v>83</v>
      </c>
    </row>
    <row r="15" spans="1:5" ht="13.15" customHeight="1" x14ac:dyDescent="0.2">
      <c r="A15" s="34"/>
      <c r="B15" s="11" t="s">
        <v>13</v>
      </c>
      <c r="C15" s="10"/>
      <c r="D15" s="10"/>
      <c r="E15" s="10"/>
    </row>
    <row r="16" spans="1:5" x14ac:dyDescent="0.2">
      <c r="A16" s="34"/>
      <c r="B16" s="12" t="s">
        <v>81</v>
      </c>
      <c r="C16" s="4" t="s">
        <v>14</v>
      </c>
      <c r="D16" s="4" t="s">
        <v>14</v>
      </c>
      <c r="E16" s="4" t="s">
        <v>14</v>
      </c>
    </row>
    <row r="17" spans="1:5" x14ac:dyDescent="0.2">
      <c r="A17" s="34"/>
      <c r="B17" s="10" t="s">
        <v>33</v>
      </c>
      <c r="C17" s="6" t="s">
        <v>31</v>
      </c>
      <c r="D17" s="6" t="s">
        <v>31</v>
      </c>
      <c r="E17" s="6" t="s">
        <v>31</v>
      </c>
    </row>
    <row r="18" spans="1:5" ht="13.15" customHeight="1" x14ac:dyDescent="0.2">
      <c r="A18" s="34"/>
      <c r="B18" s="40" t="s">
        <v>12</v>
      </c>
      <c r="C18" s="40"/>
      <c r="D18" s="40"/>
      <c r="E18" s="40"/>
    </row>
    <row r="19" spans="1:5" ht="14.45" customHeight="1" x14ac:dyDescent="0.2">
      <c r="A19" s="34"/>
      <c r="B19" s="10" t="s">
        <v>82</v>
      </c>
      <c r="C19" s="6" t="s">
        <v>18</v>
      </c>
      <c r="D19" s="6" t="s">
        <v>18</v>
      </c>
      <c r="E19" s="6" t="s">
        <v>18</v>
      </c>
    </row>
    <row r="20" spans="1:5" x14ac:dyDescent="0.2">
      <c r="A20" s="34"/>
      <c r="B20" s="10" t="s">
        <v>34</v>
      </c>
      <c r="C20" s="6" t="s">
        <v>30</v>
      </c>
      <c r="D20" s="6" t="s">
        <v>30</v>
      </c>
      <c r="E20" s="6" t="s">
        <v>30</v>
      </c>
    </row>
    <row r="21" spans="1:5" x14ac:dyDescent="0.2">
      <c r="A21" s="34"/>
      <c r="B21" s="13" t="s">
        <v>1</v>
      </c>
      <c r="C21" s="5" t="s">
        <v>2</v>
      </c>
      <c r="D21" s="5" t="s">
        <v>2</v>
      </c>
      <c r="E21" s="5" t="s">
        <v>2</v>
      </c>
    </row>
    <row r="22" spans="1:5" x14ac:dyDescent="0.2">
      <c r="A22" s="34"/>
      <c r="B22" s="40" t="s">
        <v>35</v>
      </c>
      <c r="C22" s="40"/>
      <c r="D22" s="40"/>
      <c r="E22" s="40"/>
    </row>
    <row r="23" spans="1:5" x14ac:dyDescent="0.2">
      <c r="A23" s="34"/>
      <c r="B23" s="10" t="s">
        <v>36</v>
      </c>
      <c r="C23" s="6" t="s">
        <v>32</v>
      </c>
      <c r="D23" s="6" t="s">
        <v>32</v>
      </c>
      <c r="E23" s="6" t="s">
        <v>32</v>
      </c>
    </row>
    <row r="24" spans="1:5" x14ac:dyDescent="0.2">
      <c r="A24" s="34"/>
      <c r="B24" s="10" t="s">
        <v>37</v>
      </c>
      <c r="C24" s="6" t="s">
        <v>38</v>
      </c>
      <c r="D24" s="6" t="s">
        <v>38</v>
      </c>
      <c r="E24" s="6" t="s">
        <v>38</v>
      </c>
    </row>
    <row r="25" spans="1:5" ht="63.75" x14ac:dyDescent="0.2">
      <c r="A25" s="35"/>
      <c r="B25" s="10" t="s">
        <v>63</v>
      </c>
      <c r="C25" s="6" t="s">
        <v>64</v>
      </c>
      <c r="D25" s="20" t="s">
        <v>65</v>
      </c>
      <c r="E25" s="20" t="s">
        <v>65</v>
      </c>
    </row>
    <row r="26" spans="1:5" x14ac:dyDescent="0.2">
      <c r="A26" s="36" t="s">
        <v>6</v>
      </c>
      <c r="B26" s="36"/>
      <c r="C26" s="36"/>
      <c r="D26" s="36"/>
      <c r="E26" s="36"/>
    </row>
    <row r="27" spans="1:5" x14ac:dyDescent="0.2">
      <c r="A27" s="33"/>
      <c r="B27" s="41" t="s">
        <v>29</v>
      </c>
      <c r="C27" s="42"/>
      <c r="D27" s="42"/>
      <c r="E27" s="43"/>
    </row>
    <row r="28" spans="1:5" x14ac:dyDescent="0.2">
      <c r="A28" s="34"/>
      <c r="B28" s="19" t="s">
        <v>53</v>
      </c>
      <c r="C28" s="17" t="s">
        <v>57</v>
      </c>
      <c r="D28" s="17" t="s">
        <v>57</v>
      </c>
      <c r="E28" s="17" t="s">
        <v>57</v>
      </c>
    </row>
    <row r="29" spans="1:5" ht="51" x14ac:dyDescent="0.2">
      <c r="A29" s="34"/>
      <c r="B29" s="19" t="s">
        <v>54</v>
      </c>
      <c r="C29" s="17" t="s">
        <v>58</v>
      </c>
      <c r="D29" s="17" t="s">
        <v>58</v>
      </c>
      <c r="E29" s="17" t="s">
        <v>58</v>
      </c>
    </row>
    <row r="30" spans="1:5" ht="38.25" x14ac:dyDescent="0.2">
      <c r="A30" s="34"/>
      <c r="B30" s="19" t="s">
        <v>55</v>
      </c>
      <c r="C30" s="17" t="s">
        <v>100</v>
      </c>
      <c r="D30" s="17" t="s">
        <v>99</v>
      </c>
      <c r="E30" s="17" t="s">
        <v>99</v>
      </c>
    </row>
    <row r="31" spans="1:5" ht="89.25" x14ac:dyDescent="0.2">
      <c r="A31" s="34"/>
      <c r="B31" s="19" t="s">
        <v>56</v>
      </c>
      <c r="C31" s="17" t="s">
        <v>60</v>
      </c>
      <c r="D31" s="17" t="s">
        <v>60</v>
      </c>
      <c r="E31" s="17" t="s">
        <v>60</v>
      </c>
    </row>
    <row r="32" spans="1:5" x14ac:dyDescent="0.2">
      <c r="A32" s="34"/>
      <c r="B32" s="30" t="s">
        <v>74</v>
      </c>
      <c r="C32" s="17" t="s">
        <v>75</v>
      </c>
      <c r="D32" s="21" t="s">
        <v>84</v>
      </c>
      <c r="E32" s="21" t="s">
        <v>84</v>
      </c>
    </row>
    <row r="33" spans="1:5" ht="25.5" x14ac:dyDescent="0.2">
      <c r="A33" s="34"/>
      <c r="B33" s="30" t="s">
        <v>3</v>
      </c>
      <c r="C33" s="17" t="s">
        <v>61</v>
      </c>
      <c r="D33" s="21" t="s">
        <v>85</v>
      </c>
      <c r="E33" s="21" t="s">
        <v>85</v>
      </c>
    </row>
    <row r="34" spans="1:5" ht="63.75" x14ac:dyDescent="0.2">
      <c r="A34" s="34"/>
      <c r="B34" s="25" t="s">
        <v>7</v>
      </c>
      <c r="C34" s="6" t="s">
        <v>59</v>
      </c>
      <c r="D34" s="20" t="s">
        <v>4</v>
      </c>
      <c r="E34" s="20" t="s">
        <v>4</v>
      </c>
    </row>
    <row r="35" spans="1:5" x14ac:dyDescent="0.2">
      <c r="A35" s="41" t="s">
        <v>79</v>
      </c>
      <c r="B35" s="42"/>
      <c r="C35" s="42"/>
      <c r="D35" s="42"/>
      <c r="E35" s="43"/>
    </row>
    <row r="36" spans="1:5" ht="25.5" x14ac:dyDescent="0.2">
      <c r="A36" s="10"/>
      <c r="B36" s="9" t="s">
        <v>95</v>
      </c>
      <c r="C36" s="6" t="s">
        <v>96</v>
      </c>
      <c r="D36" s="20" t="s">
        <v>97</v>
      </c>
      <c r="E36" s="20" t="s">
        <v>97</v>
      </c>
    </row>
    <row r="37" spans="1:5" ht="25.5" x14ac:dyDescent="0.2">
      <c r="A37" s="10"/>
      <c r="B37" s="9" t="s">
        <v>40</v>
      </c>
      <c r="C37" s="6" t="s">
        <v>101</v>
      </c>
      <c r="D37" s="20" t="s">
        <v>98</v>
      </c>
      <c r="E37" s="20" t="s">
        <v>98</v>
      </c>
    </row>
    <row r="38" spans="1:5" x14ac:dyDescent="0.2">
      <c r="A38" s="37" t="s">
        <v>39</v>
      </c>
      <c r="B38" s="37"/>
      <c r="C38" s="37"/>
      <c r="D38" s="37"/>
      <c r="E38" s="37"/>
    </row>
    <row r="39" spans="1:5" x14ac:dyDescent="0.2">
      <c r="A39" s="33"/>
      <c r="B39" s="10" t="s">
        <v>40</v>
      </c>
      <c r="C39" s="6" t="s">
        <v>42</v>
      </c>
      <c r="D39" s="22" t="s">
        <v>93</v>
      </c>
      <c r="E39" s="22" t="s">
        <v>94</v>
      </c>
    </row>
    <row r="40" spans="1:5" ht="38.25" x14ac:dyDescent="0.2">
      <c r="A40" s="34"/>
      <c r="B40" s="14" t="s">
        <v>73</v>
      </c>
      <c r="C40" s="6" t="s">
        <v>71</v>
      </c>
      <c r="D40" s="22" t="s">
        <v>72</v>
      </c>
      <c r="E40" s="22" t="s">
        <v>71</v>
      </c>
    </row>
    <row r="41" spans="1:5" ht="87" customHeight="1" x14ac:dyDescent="0.2">
      <c r="A41" s="34"/>
      <c r="B41" s="14" t="s">
        <v>41</v>
      </c>
      <c r="C41" s="16" t="s">
        <v>52</v>
      </c>
      <c r="D41" s="16" t="s">
        <v>52</v>
      </c>
      <c r="E41" s="16" t="s">
        <v>52</v>
      </c>
    </row>
    <row r="42" spans="1:5" ht="87" customHeight="1" x14ac:dyDescent="0.2">
      <c r="A42" s="34"/>
      <c r="B42" s="14" t="s">
        <v>76</v>
      </c>
      <c r="C42" s="16" t="s">
        <v>78</v>
      </c>
      <c r="D42" s="23" t="s">
        <v>77</v>
      </c>
      <c r="E42" s="23" t="s">
        <v>77</v>
      </c>
    </row>
    <row r="43" spans="1:5" x14ac:dyDescent="0.2">
      <c r="A43" s="35"/>
      <c r="B43" s="14" t="s">
        <v>48</v>
      </c>
      <c r="C43" s="15" t="s">
        <v>49</v>
      </c>
      <c r="D43" s="15" t="s">
        <v>49</v>
      </c>
      <c r="E43" s="15" t="s">
        <v>49</v>
      </c>
    </row>
    <row r="44" spans="1:5" x14ac:dyDescent="0.2">
      <c r="A44" s="36" t="s">
        <v>28</v>
      </c>
      <c r="B44" s="36"/>
      <c r="C44" s="36"/>
      <c r="D44" s="36"/>
      <c r="E44" s="36"/>
    </row>
    <row r="45" spans="1:5" x14ac:dyDescent="0.2">
      <c r="A45" s="33"/>
      <c r="B45" s="26" t="s">
        <v>50</v>
      </c>
      <c r="C45" s="27">
        <f t="shared" ref="C45" si="0">C46+C47+C53+C56</f>
        <v>1499.9678111587982</v>
      </c>
      <c r="D45" s="27">
        <f t="shared" ref="D45:E45" si="1">D46+D47+D53+D56</f>
        <v>1499.9678111587982</v>
      </c>
      <c r="E45" s="27">
        <f t="shared" si="1"/>
        <v>1499.9678111587982</v>
      </c>
    </row>
    <row r="46" spans="1:5" x14ac:dyDescent="0.2">
      <c r="A46" s="34"/>
      <c r="B46" s="26" t="s">
        <v>51</v>
      </c>
      <c r="C46" s="3">
        <v>120</v>
      </c>
      <c r="D46" s="31">
        <v>60</v>
      </c>
      <c r="E46" s="31">
        <v>60</v>
      </c>
    </row>
    <row r="47" spans="1:5" x14ac:dyDescent="0.2">
      <c r="A47" s="34"/>
      <c r="B47" s="11" t="s">
        <v>8</v>
      </c>
      <c r="C47" s="28">
        <f t="shared" ref="C47" si="2">SUM(C48:C52)</f>
        <v>1045</v>
      </c>
      <c r="D47" s="29">
        <f t="shared" ref="D47:E47" si="3">SUM(D48:D52)</f>
        <v>836</v>
      </c>
      <c r="E47" s="29">
        <f t="shared" si="3"/>
        <v>965.6</v>
      </c>
    </row>
    <row r="48" spans="1:5" x14ac:dyDescent="0.2">
      <c r="A48" s="34"/>
      <c r="B48" s="1" t="s">
        <v>23</v>
      </c>
      <c r="C48" s="2">
        <v>138.21530843574754</v>
      </c>
      <c r="D48" s="24">
        <v>109.07600524997018</v>
      </c>
      <c r="E48" s="24">
        <v>125.98539553752535</v>
      </c>
    </row>
    <row r="49" spans="1:5" x14ac:dyDescent="0.2">
      <c r="A49" s="34"/>
      <c r="B49" s="1" t="s">
        <v>24</v>
      </c>
      <c r="C49" s="2">
        <v>31.171697888080182</v>
      </c>
      <c r="D49" s="24">
        <v>24.937358310464145</v>
      </c>
      <c r="E49" s="24">
        <v>28.803245436105474</v>
      </c>
    </row>
    <row r="50" spans="1:5" x14ac:dyDescent="0.2">
      <c r="A50" s="34"/>
      <c r="B50" s="1" t="s">
        <v>25</v>
      </c>
      <c r="C50" s="2">
        <v>24.937358310464145</v>
      </c>
      <c r="D50" s="24">
        <v>21.446128146999161</v>
      </c>
      <c r="E50" s="24">
        <v>24.770791075050706</v>
      </c>
    </row>
    <row r="51" spans="1:5" x14ac:dyDescent="0.2">
      <c r="A51" s="34"/>
      <c r="B51" s="1" t="s">
        <v>26</v>
      </c>
      <c r="C51" s="2">
        <v>62.343395776160364</v>
      </c>
      <c r="D51" s="24">
        <v>49.87471662092829</v>
      </c>
      <c r="E51" s="24">
        <v>57.606490872210948</v>
      </c>
    </row>
    <row r="52" spans="1:5" x14ac:dyDescent="0.2">
      <c r="A52" s="34"/>
      <c r="B52" s="1" t="s">
        <v>27</v>
      </c>
      <c r="C52" s="2">
        <v>788.33223958954784</v>
      </c>
      <c r="D52" s="24">
        <v>630.6657916716382</v>
      </c>
      <c r="E52" s="24">
        <v>728.43407707910751</v>
      </c>
    </row>
    <row r="53" spans="1:5" x14ac:dyDescent="0.2">
      <c r="A53" s="34"/>
      <c r="B53" s="11" t="s">
        <v>9</v>
      </c>
      <c r="C53" s="28">
        <f t="shared" ref="C53" si="4">C54+C55</f>
        <v>243.9678111587983</v>
      </c>
      <c r="D53" s="29">
        <f t="shared" ref="D53:E53" si="5">D54+D55</f>
        <v>243.9678111587983</v>
      </c>
      <c r="E53" s="29">
        <f t="shared" si="5"/>
        <v>243.9678111587983</v>
      </c>
    </row>
    <row r="54" spans="1:5" x14ac:dyDescent="0.2">
      <c r="A54" s="34"/>
      <c r="B54" s="1" t="s">
        <v>19</v>
      </c>
      <c r="C54" s="2">
        <v>123.9678111587983</v>
      </c>
      <c r="D54" s="24">
        <v>123.9678111587983</v>
      </c>
      <c r="E54" s="24">
        <v>123.9678111587983</v>
      </c>
    </row>
    <row r="55" spans="1:5" x14ac:dyDescent="0.2">
      <c r="A55" s="34"/>
      <c r="B55" s="1" t="s">
        <v>22</v>
      </c>
      <c r="C55" s="2">
        <v>120</v>
      </c>
      <c r="D55" s="24">
        <v>120</v>
      </c>
      <c r="E55" s="24">
        <v>120</v>
      </c>
    </row>
    <row r="56" spans="1:5" x14ac:dyDescent="0.2">
      <c r="A56" s="34"/>
      <c r="B56" s="11" t="s">
        <v>10</v>
      </c>
      <c r="C56" s="28">
        <f t="shared" ref="C56:E56" si="6">C57</f>
        <v>91</v>
      </c>
      <c r="D56" s="29">
        <f t="shared" si="6"/>
        <v>360</v>
      </c>
      <c r="E56" s="29">
        <f t="shared" si="6"/>
        <v>230.4</v>
      </c>
    </row>
    <row r="57" spans="1:5" x14ac:dyDescent="0.2">
      <c r="A57" s="35"/>
      <c r="B57" s="1" t="s">
        <v>80</v>
      </c>
      <c r="C57" s="6">
        <v>91</v>
      </c>
      <c r="D57" s="24">
        <v>360</v>
      </c>
      <c r="E57" s="24">
        <v>230.4</v>
      </c>
    </row>
    <row r="58" spans="1:5" x14ac:dyDescent="0.2">
      <c r="C58" s="18"/>
    </row>
  </sheetData>
  <mergeCells count="17">
    <mergeCell ref="B27:E27"/>
    <mergeCell ref="B1:E1"/>
    <mergeCell ref="A45:A57"/>
    <mergeCell ref="A44:E44"/>
    <mergeCell ref="A3:E3"/>
    <mergeCell ref="A5:E5"/>
    <mergeCell ref="A39:A43"/>
    <mergeCell ref="A38:E38"/>
    <mergeCell ref="A10:E10"/>
    <mergeCell ref="B11:E11"/>
    <mergeCell ref="A27:A34"/>
    <mergeCell ref="A26:E26"/>
    <mergeCell ref="B18:E18"/>
    <mergeCell ref="B22:E22"/>
    <mergeCell ref="A35:E35"/>
    <mergeCell ref="A11:A25"/>
    <mergeCell ref="A7:E7"/>
  </mergeCells>
  <phoneticPr fontId="5" type="noConversion"/>
  <pageMargins left="0.7" right="0.7" top="0.75" bottom="0.75" header="0.3" footer="0.3"/>
  <pageSetup paperSize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Thayer, Reed/SAC</dc:creator>
  <cp:lastModifiedBy>Micko, Steve/SAC</cp:lastModifiedBy>
  <cp:lastPrinted>2022-02-01T04:42:42Z</cp:lastPrinted>
  <dcterms:created xsi:type="dcterms:W3CDTF">2020-01-28T22:16:32Z</dcterms:created>
  <dcterms:modified xsi:type="dcterms:W3CDTF">2022-03-30T14:31:30Z</dcterms:modified>
</cp:coreProperties>
</file>