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teveMicko\Projects\SPJPA_Sites\"/>
    </mc:Choice>
  </mc:AlternateContent>
  <xr:revisionPtr revIDLastSave="0" documentId="13_ncr:1_{409BD599-58CB-4478-80C4-09E2623C5205}" xr6:coauthVersionLast="46" xr6:coauthVersionMax="47" xr10:uidLastSave="{00000000-0000-0000-0000-000000000000}"/>
  <bookViews>
    <workbookView xWindow="2355" yWindow="2805" windowWidth="30225" windowHeight="15435" xr2:uid="{1C089D5A-2D3F-4242-988F-31140BFDF5A2}"/>
  </bookViews>
  <sheets>
    <sheet name="Sheet 1" sheetId="6" r:id="rId1"/>
    <sheet name="Sheet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I7" i="1"/>
  <c r="H7" i="1"/>
  <c r="G7" i="1"/>
  <c r="B19" i="1"/>
  <c r="B20" i="1" s="1"/>
</calcChain>
</file>

<file path=xl/sharedStrings.xml><?xml version="1.0" encoding="utf-8"?>
<sst xmlns="http://schemas.openxmlformats.org/spreadsheetml/2006/main" count="166" uniqueCount="109">
  <si>
    <t>Species</t>
  </si>
  <si>
    <t>State status</t>
  </si>
  <si>
    <t>Impact type</t>
  </si>
  <si>
    <t>Habitat type</t>
  </si>
  <si>
    <t>Impact</t>
  </si>
  <si>
    <t>Study 4 mitigation (acres)</t>
  </si>
  <si>
    <t>Study 5 mitigation (acres)</t>
  </si>
  <si>
    <t>Study 6 mitigation (acres)</t>
  </si>
  <si>
    <t>Mitigation type</t>
  </si>
  <si>
    <t>Notes</t>
  </si>
  <si>
    <t>Longfin Smelt</t>
  </si>
  <si>
    <t>Threatened</t>
  </si>
  <si>
    <t>Permanent</t>
  </si>
  <si>
    <t>Aquatic</t>
  </si>
  <si>
    <t>Reduced Dec-May Delta outflow correlated with lower population abundance</t>
  </si>
  <si>
    <t>1:1</t>
  </si>
  <si>
    <t>Tidal habitat restoration (Bay-Delta)</t>
  </si>
  <si>
    <t>Mitigation calculated based on incremental difference in hydrodynamic area of effect using CDFW (2009, 2020) February-June E:I method</t>
  </si>
  <si>
    <t>Delta Smelt</t>
  </si>
  <si>
    <t>Endangered</t>
  </si>
  <si>
    <t>Reduced Mar-May Delta outflow correlated with lower prey abundance</t>
  </si>
  <si>
    <t>Sacramento River Winter-Run Chinook Salmon*</t>
  </si>
  <si>
    <t>Reduced Chinook salmon rearing habitat (Sacramento River mainstem, Sutter Bypass, Yolo Bypass) + 1,880 linear feet of Delta channel margin habitat**</t>
  </si>
  <si>
    <t>Riparian/floodplain/channel margin restoration (Sacramento River)</t>
  </si>
  <si>
    <t>Mitigation also includes 4.3 acres for Delta channel margin impact, assuming 100-foot width of riparian/wetland bench</t>
  </si>
  <si>
    <t>Central Valley Spring-Run Chinook Salmon*</t>
  </si>
  <si>
    <t>Notes: Study 4 = Identical to Alternative 1B, with a Wilkins Slough bypass criteria of 10,700 cfs in March through May. Fremont Weir spill diversion criteria have been removed.</t>
  </si>
  <si>
    <t>Study 5 = Identical to Alternative 1B, with a Wilkins Slough bypass criteria of 10,700 cfs in October through June. Fremont Weir spill diversion criteria have been removed. Pulse flow protection diversion criteria have been removed.</t>
  </si>
  <si>
    <t>Study 6 = Identical to Alternative 1B, with a Wilkins Slough bypass criteria of 10,700 cfs in March through May.</t>
  </si>
  <si>
    <t>*Minimal Sacramento River impacts from Alternative 2 in-river construction at reservoir outlet are not included.</t>
  </si>
  <si>
    <t>Workings not for inclusion in table:</t>
  </si>
  <si>
    <t>Alt 1B</t>
  </si>
  <si>
    <t>Add channel margin habitat restoration for Delta</t>
  </si>
  <si>
    <t>linear feet</t>
  </si>
  <si>
    <t>feet</t>
  </si>
  <si>
    <t>assumed bench width</t>
  </si>
  <si>
    <t>square feet</t>
  </si>
  <si>
    <t>This acreage gets added to upstream acreage</t>
  </si>
  <si>
    <t>acres</t>
  </si>
  <si>
    <t>Name</t>
  </si>
  <si>
    <t>Wilkins Slough</t>
  </si>
  <si>
    <t>Trend Reporting Output</t>
  </si>
  <si>
    <t>Releases (TAF)</t>
  </si>
  <si>
    <t>Diversions (TAF)</t>
  </si>
  <si>
    <t>Dry &amp; Critical Diversions (TAF)</t>
  </si>
  <si>
    <t>Comment</t>
  </si>
  <si>
    <t>8,000 Apr/May
5,000 all other</t>
  </si>
  <si>
    <t>Alt 1B 011221</t>
  </si>
  <si>
    <t>Y</t>
  </si>
  <si>
    <t>Alt 1B 011221 NoFW</t>
  </si>
  <si>
    <t>N</t>
  </si>
  <si>
    <t>Removes Fremont Weir Notch criteria</t>
  </si>
  <si>
    <t>10,700 Apr/May
5,000 all other</t>
  </si>
  <si>
    <t>Alt 1B 011221 NoFW WS 10.7k AM</t>
  </si>
  <si>
    <t>Higher Wilkins Slough criteria in April and May, no Fremont Weir Notch criteria</t>
  </si>
  <si>
    <t>10,700 Oct-June
5,000 all other (minimal diversions)</t>
  </si>
  <si>
    <t>Alt 1B 011221 NoFW WS 10.7k</t>
  </si>
  <si>
    <t>Higher Wilkins Slough criteria all months of diversion, no Fremont Weir Notch criteria</t>
  </si>
  <si>
    <t>Alt 1B 011221 NoFW NoPPZ WS10.7k</t>
  </si>
  <si>
    <t>10,700 Mar-May
5,000 all other</t>
  </si>
  <si>
    <t>Alt 1B MAM NoFW NoPPZ WS10.7k</t>
  </si>
  <si>
    <t>Replaces Fremont Weir Notch and pulse flow protection with higher criteria at Wilkins March-May</t>
  </si>
  <si>
    <t>Alt 1B MAM NoFW WS10.7k</t>
  </si>
  <si>
    <t>Replaces Fremont Weir Notch with higher criteria at Wilkins March-May, keeps pulse flow protection all months</t>
  </si>
  <si>
    <t>Alt 1B NoFW MAM NoPPZ WS10.7k</t>
  </si>
  <si>
    <t>Removes Fremont Weir Notch criteria altogether,  replaces pulse flow protection with higher criteria at Wilkins in March-May, keeps pulse flow protection in all other months</t>
  </si>
  <si>
    <t>Alt 1B NoFW MAM WS10.7k</t>
  </si>
  <si>
    <t>Higher Wilkins Slough criteria March-May replace need for Fremont Weir Notch criteria altogether, no change in pulse flow protection</t>
  </si>
  <si>
    <t>Study 6</t>
  </si>
  <si>
    <t>Alt 1B MAM WS10.7k</t>
  </si>
  <si>
    <r>
      <t>**Based on Alternative 1B operations alone (</t>
    </r>
    <r>
      <rPr>
        <sz val="12"/>
        <color rgb="FFFF0000"/>
        <rFont val="Calibri"/>
        <family val="2"/>
        <scheme val="minor"/>
      </rPr>
      <t>no Mitigation Measure FISH-2.1, etc</t>
    </r>
    <r>
      <rPr>
        <sz val="12"/>
        <color theme="1"/>
        <rFont val="Calibri"/>
        <family val="2"/>
        <scheme val="minor"/>
      </rPr>
      <t>.).</t>
    </r>
  </si>
  <si>
    <t>Admin Draft EIR</t>
  </si>
  <si>
    <t>Study 7</t>
  </si>
  <si>
    <t>Study 5</t>
  </si>
  <si>
    <t>Study 4</t>
  </si>
  <si>
    <t xml:space="preserve"> Study 3</t>
  </si>
  <si>
    <t xml:space="preserve"> Study 2</t>
  </si>
  <si>
    <t>Study 1</t>
  </si>
  <si>
    <t>Study C</t>
  </si>
  <si>
    <t>Study B</t>
  </si>
  <si>
    <t>Study A</t>
  </si>
  <si>
    <t>Higher Wilkins Slough criteria Oct-June replace need for Fremont Weir Notch and Pulse Flow Protection</t>
  </si>
  <si>
    <t>Higher Wilkins Slough criteria Dec-June replace need for Fremont Weir Notch and Oct-Nov Pulse Flow Protection</t>
  </si>
  <si>
    <t>Assumed Mitigation Ratio</t>
  </si>
  <si>
    <t>Y, Except for Mar-May</t>
  </si>
  <si>
    <t>Y, Only in Oct- Nov</t>
  </si>
  <si>
    <t>No Fremont</t>
  </si>
  <si>
    <t xml:space="preserve">No Pulse Protection </t>
  </si>
  <si>
    <t>With Fremont</t>
  </si>
  <si>
    <t xml:space="preserve">With Pulse Protection </t>
  </si>
  <si>
    <t>8,000 Mar-May
5,000 all other</t>
  </si>
  <si>
    <t>10,700 Mar-May
5,000 all other No Fremont</t>
  </si>
  <si>
    <t>Fremont Weir Notch Protections</t>
  </si>
  <si>
    <t>Pulse Flow Protection</t>
  </si>
  <si>
    <t>Admin Draft EIR (Alt 1B)</t>
  </si>
  <si>
    <t xml:space="preserve">10,700 Dec-June
5,000 all other </t>
  </si>
  <si>
    <t>DRAFT. Potential Mitigation for Consideration in CESA 2081 Permitting.</t>
  </si>
  <si>
    <t>Study 8</t>
  </si>
  <si>
    <t>Study 9</t>
  </si>
  <si>
    <t>Study 10</t>
  </si>
  <si>
    <t>10,700 cfs Oct-May
5,000 cfs June-Sept</t>
  </si>
  <si>
    <t>10,700 Mar-May
6,000 Oct-Feb
5,000 June-Sept</t>
  </si>
  <si>
    <t>10,700 Mar-May
8,000 Oct-Feb
5,000 June-Sept</t>
  </si>
  <si>
    <t xml:space="preserve">Alt 1 B plus MM 2.1 (Current proposed mitigation) </t>
  </si>
  <si>
    <t>Current mitigation plus added flow requirement October-February</t>
  </si>
  <si>
    <t>Higher Wilkins Slough requirement year-round, preserve Fremont Weir criteria and pulse flow protection criteria</t>
  </si>
  <si>
    <t>Proposed CDFW Criteria</t>
  </si>
  <si>
    <t>Current mitigation plus added flow requirement October-February and Fremont Weir spill criteria</t>
  </si>
  <si>
    <t>Study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</si>
</sst>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vertical="top" wrapText="1"/>
    </xf>
    <xf numFmtId="20" fontId="0" fillId="5" borderId="1" xfId="0" quotePrefix="1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 wrapText="1"/>
    </xf>
    <xf numFmtId="20" fontId="0" fillId="6" borderId="1" xfId="0" quotePrefix="1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20" fontId="0" fillId="0" borderId="0" xfId="0" quotePrefix="1" applyNumberFormat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F998-28BC-4943-AFAE-C55F62AFC209}">
  <dimension ref="A1:P10"/>
  <sheetViews>
    <sheetView tabSelected="1" zoomScale="115" zoomScaleNormal="11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.75" x14ac:dyDescent="0.25"/>
  <cols>
    <col min="1" max="1" width="20.625" customWidth="1"/>
    <col min="2" max="2" width="15.625" customWidth="1"/>
    <col min="3" max="3" width="16.875" customWidth="1"/>
    <col min="4" max="8" width="20.625" customWidth="1"/>
    <col min="9" max="9" width="18.625" customWidth="1"/>
    <col min="10" max="10" width="20.625" customWidth="1"/>
    <col min="11" max="11" width="15.625" customWidth="1"/>
    <col min="12" max="12" width="17.375" customWidth="1"/>
    <col min="13" max="13" width="14.125" customWidth="1"/>
    <col min="14" max="14" width="17.375" customWidth="1"/>
    <col min="15" max="16" width="14.625" customWidth="1"/>
  </cols>
  <sheetData>
    <row r="1" spans="1:16" ht="39.6" customHeight="1" x14ac:dyDescent="0.25">
      <c r="A1" s="40" t="s">
        <v>39</v>
      </c>
      <c r="B1" s="4" t="s">
        <v>31</v>
      </c>
      <c r="C1" s="5" t="s">
        <v>80</v>
      </c>
      <c r="D1" s="4" t="s">
        <v>79</v>
      </c>
      <c r="E1" s="4" t="s">
        <v>78</v>
      </c>
      <c r="F1" s="4" t="s">
        <v>77</v>
      </c>
      <c r="G1" s="4" t="s">
        <v>76</v>
      </c>
      <c r="H1" s="4" t="s">
        <v>75</v>
      </c>
      <c r="I1" s="5" t="s">
        <v>74</v>
      </c>
      <c r="J1" s="5" t="s">
        <v>73</v>
      </c>
      <c r="K1" s="7" t="s">
        <v>68</v>
      </c>
      <c r="L1" s="7" t="s">
        <v>72</v>
      </c>
      <c r="M1" s="7" t="s">
        <v>97</v>
      </c>
      <c r="N1" s="7" t="s">
        <v>98</v>
      </c>
      <c r="O1" s="7" t="s">
        <v>99</v>
      </c>
      <c r="P1" s="7" t="s">
        <v>108</v>
      </c>
    </row>
    <row r="2" spans="1:16" ht="90" x14ac:dyDescent="0.25">
      <c r="A2" s="4" t="s">
        <v>40</v>
      </c>
      <c r="B2" s="1" t="s">
        <v>46</v>
      </c>
      <c r="C2" s="1" t="s">
        <v>46</v>
      </c>
      <c r="D2" s="1" t="s">
        <v>52</v>
      </c>
      <c r="E2" s="3" t="s">
        <v>55</v>
      </c>
      <c r="F2" s="1" t="s">
        <v>59</v>
      </c>
      <c r="G2" s="1" t="s">
        <v>59</v>
      </c>
      <c r="H2" s="1" t="s">
        <v>59</v>
      </c>
      <c r="I2" s="8" t="s">
        <v>59</v>
      </c>
      <c r="J2" s="10" t="s">
        <v>55</v>
      </c>
      <c r="K2" s="8" t="s">
        <v>59</v>
      </c>
      <c r="L2" s="10" t="s">
        <v>95</v>
      </c>
      <c r="M2" s="10" t="s">
        <v>102</v>
      </c>
      <c r="N2" s="10" t="s">
        <v>100</v>
      </c>
      <c r="O2" s="10" t="s">
        <v>101</v>
      </c>
      <c r="P2" s="10" t="s">
        <v>102</v>
      </c>
    </row>
    <row r="3" spans="1:16" ht="30" hidden="1" x14ac:dyDescent="0.25">
      <c r="A3" s="6" t="s">
        <v>41</v>
      </c>
      <c r="B3" s="1" t="s">
        <v>47</v>
      </c>
      <c r="C3" s="1" t="s">
        <v>49</v>
      </c>
      <c r="D3" s="1" t="s">
        <v>53</v>
      </c>
      <c r="E3" s="1" t="s">
        <v>56</v>
      </c>
      <c r="F3" s="1" t="s">
        <v>60</v>
      </c>
      <c r="G3" s="1" t="s">
        <v>62</v>
      </c>
      <c r="H3" s="1" t="s">
        <v>64</v>
      </c>
      <c r="I3" s="8" t="s">
        <v>66</v>
      </c>
      <c r="J3" s="8" t="s">
        <v>58</v>
      </c>
      <c r="K3" s="8" t="s">
        <v>69</v>
      </c>
      <c r="L3" s="15" t="s">
        <v>56</v>
      </c>
      <c r="M3" s="15"/>
      <c r="N3" s="15"/>
      <c r="O3" s="15"/>
      <c r="P3" s="15"/>
    </row>
    <row r="4" spans="1:16" ht="45" x14ac:dyDescent="0.25">
      <c r="A4" s="6" t="s">
        <v>92</v>
      </c>
      <c r="B4" s="2" t="s">
        <v>48</v>
      </c>
      <c r="C4" s="2" t="s">
        <v>50</v>
      </c>
      <c r="D4" s="2" t="s">
        <v>50</v>
      </c>
      <c r="E4" s="2" t="s">
        <v>50</v>
      </c>
      <c r="F4" s="1" t="s">
        <v>84</v>
      </c>
      <c r="G4" s="1" t="s">
        <v>84</v>
      </c>
      <c r="H4" s="2" t="s">
        <v>50</v>
      </c>
      <c r="I4" s="9" t="s">
        <v>50</v>
      </c>
      <c r="J4" s="9" t="s">
        <v>50</v>
      </c>
      <c r="K4" s="9" t="s">
        <v>48</v>
      </c>
      <c r="L4" s="9" t="s">
        <v>50</v>
      </c>
      <c r="M4" s="9" t="s">
        <v>48</v>
      </c>
      <c r="N4" s="9" t="s">
        <v>48</v>
      </c>
      <c r="O4" s="9" t="s">
        <v>48</v>
      </c>
      <c r="P4" s="8" t="s">
        <v>106</v>
      </c>
    </row>
    <row r="5" spans="1:16" ht="28.5" customHeight="1" x14ac:dyDescent="0.25">
      <c r="A5" s="6" t="s">
        <v>93</v>
      </c>
      <c r="B5" s="2" t="s">
        <v>48</v>
      </c>
      <c r="C5" s="2" t="s">
        <v>48</v>
      </c>
      <c r="D5" s="2" t="s">
        <v>48</v>
      </c>
      <c r="E5" s="2" t="s">
        <v>48</v>
      </c>
      <c r="F5" s="1" t="s">
        <v>84</v>
      </c>
      <c r="G5" s="2" t="s">
        <v>48</v>
      </c>
      <c r="H5" s="1" t="s">
        <v>84</v>
      </c>
      <c r="I5" s="9" t="s">
        <v>48</v>
      </c>
      <c r="J5" s="8" t="s">
        <v>50</v>
      </c>
      <c r="K5" s="8" t="s">
        <v>48</v>
      </c>
      <c r="L5" s="9" t="s">
        <v>85</v>
      </c>
      <c r="M5" s="9" t="s">
        <v>48</v>
      </c>
      <c r="N5" s="9" t="s">
        <v>48</v>
      </c>
      <c r="O5" s="9" t="s">
        <v>48</v>
      </c>
      <c r="P5" s="9" t="s">
        <v>48</v>
      </c>
    </row>
    <row r="6" spans="1:16" ht="8.1" customHeight="1" x14ac:dyDescent="0.25">
      <c r="A6" s="11"/>
      <c r="B6" s="12"/>
      <c r="C6" s="12"/>
      <c r="D6" s="12"/>
      <c r="E6" s="12"/>
      <c r="F6" s="13"/>
      <c r="G6" s="12"/>
      <c r="H6" s="13"/>
      <c r="I6" s="12"/>
      <c r="J6" s="13"/>
      <c r="K6" s="13"/>
      <c r="L6" s="14"/>
      <c r="M6" s="14"/>
      <c r="N6" s="14"/>
      <c r="O6" s="14"/>
      <c r="P6" s="14"/>
    </row>
    <row r="7" spans="1:16" ht="33" customHeight="1" x14ac:dyDescent="0.25">
      <c r="A7" s="4" t="s">
        <v>42</v>
      </c>
      <c r="B7" s="2">
        <v>234</v>
      </c>
      <c r="C7" s="2">
        <v>269</v>
      </c>
      <c r="D7" s="2">
        <v>269</v>
      </c>
      <c r="E7" s="2">
        <v>212</v>
      </c>
      <c r="F7" s="2">
        <v>226</v>
      </c>
      <c r="G7" s="2">
        <v>219</v>
      </c>
      <c r="H7" s="2">
        <v>259</v>
      </c>
      <c r="I7" s="9">
        <v>256</v>
      </c>
      <c r="J7" s="9">
        <v>225</v>
      </c>
      <c r="K7" s="9">
        <v>217</v>
      </c>
      <c r="L7" s="2">
        <v>229</v>
      </c>
      <c r="M7" s="2">
        <v>206</v>
      </c>
      <c r="N7" s="2">
        <v>198</v>
      </c>
      <c r="O7" s="2">
        <v>214</v>
      </c>
      <c r="P7" s="2">
        <v>179</v>
      </c>
    </row>
    <row r="8" spans="1:16" ht="35.1" customHeight="1" x14ac:dyDescent="0.25">
      <c r="A8" s="4" t="s">
        <v>43</v>
      </c>
      <c r="B8" s="2">
        <v>255</v>
      </c>
      <c r="C8" s="2">
        <v>294</v>
      </c>
      <c r="D8" s="2">
        <v>294</v>
      </c>
      <c r="E8" s="2">
        <v>234</v>
      </c>
      <c r="F8" s="2">
        <v>247</v>
      </c>
      <c r="G8" s="2">
        <v>240</v>
      </c>
      <c r="H8" s="2">
        <v>284</v>
      </c>
      <c r="I8" s="9">
        <v>281</v>
      </c>
      <c r="J8" s="9">
        <v>249</v>
      </c>
      <c r="K8" s="9">
        <v>237</v>
      </c>
      <c r="L8" s="2">
        <v>250</v>
      </c>
      <c r="M8" s="2">
        <v>225</v>
      </c>
      <c r="N8" s="2">
        <v>216</v>
      </c>
      <c r="O8" s="2">
        <v>234</v>
      </c>
      <c r="P8" s="2">
        <v>197</v>
      </c>
    </row>
    <row r="9" spans="1:16" ht="35.1" customHeight="1" x14ac:dyDescent="0.25">
      <c r="A9" s="6" t="s">
        <v>44</v>
      </c>
      <c r="B9" s="2">
        <v>120</v>
      </c>
      <c r="C9" s="2">
        <v>182</v>
      </c>
      <c r="D9" s="2">
        <v>182</v>
      </c>
      <c r="E9" s="2">
        <v>86</v>
      </c>
      <c r="F9" s="2">
        <v>111</v>
      </c>
      <c r="G9" s="2">
        <v>103</v>
      </c>
      <c r="H9" s="2">
        <v>173</v>
      </c>
      <c r="I9" s="9">
        <v>168</v>
      </c>
      <c r="J9" s="9">
        <v>102</v>
      </c>
      <c r="K9" s="9">
        <v>85</v>
      </c>
      <c r="L9" s="2">
        <v>98</v>
      </c>
      <c r="M9" s="2">
        <v>69</v>
      </c>
      <c r="N9" s="2">
        <v>56</v>
      </c>
      <c r="O9" s="2">
        <v>79</v>
      </c>
      <c r="P9" s="2">
        <v>37</v>
      </c>
    </row>
    <row r="10" spans="1:16" ht="129" customHeight="1" x14ac:dyDescent="0.25">
      <c r="A10" s="4" t="s">
        <v>45</v>
      </c>
      <c r="B10" s="1" t="s">
        <v>71</v>
      </c>
      <c r="C10" s="1" t="s">
        <v>51</v>
      </c>
      <c r="D10" s="1" t="s">
        <v>54</v>
      </c>
      <c r="E10" s="1" t="s">
        <v>57</v>
      </c>
      <c r="F10" s="1" t="s">
        <v>61</v>
      </c>
      <c r="G10" s="1" t="s">
        <v>63</v>
      </c>
      <c r="H10" s="1" t="s">
        <v>65</v>
      </c>
      <c r="I10" s="8" t="s">
        <v>67</v>
      </c>
      <c r="J10" s="8" t="s">
        <v>81</v>
      </c>
      <c r="K10" s="8" t="s">
        <v>103</v>
      </c>
      <c r="L10" s="8" t="s">
        <v>82</v>
      </c>
      <c r="M10" s="8" t="s">
        <v>104</v>
      </c>
      <c r="N10" s="8" t="s">
        <v>105</v>
      </c>
      <c r="O10" s="8" t="s">
        <v>104</v>
      </c>
      <c r="P10" s="8" t="s">
        <v>107</v>
      </c>
    </row>
  </sheetData>
  <pageMargins left="0.7" right="0.7" top="0.75" bottom="0.75" header="0.3" footer="0.3"/>
  <pageSetup paperSize="2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E943-132F-154C-A83C-4468F2A7C634}">
  <dimension ref="A1:L20"/>
  <sheetViews>
    <sheetView zoomScaleNormal="100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21.125" customWidth="1"/>
    <col min="2" max="2" width="12.375" customWidth="1"/>
    <col min="3" max="3" width="13.5" customWidth="1"/>
    <col min="4" max="4" width="13.375" customWidth="1"/>
    <col min="5" max="5" width="29.125" customWidth="1"/>
    <col min="6" max="6" width="14" bestFit="1" customWidth="1"/>
    <col min="7" max="7" width="16.5" customWidth="1"/>
    <col min="8" max="8" width="17" customWidth="1"/>
    <col min="9" max="9" width="17.375" customWidth="1"/>
    <col min="10" max="10" width="13" customWidth="1"/>
    <col min="11" max="11" width="17.625" customWidth="1"/>
    <col min="12" max="12" width="32.625" customWidth="1"/>
  </cols>
  <sheetData>
    <row r="1" spans="1:12" ht="27.6" customHeight="1" x14ac:dyDescent="0.25">
      <c r="A1" s="41" t="s">
        <v>96</v>
      </c>
      <c r="G1" s="33" t="s">
        <v>91</v>
      </c>
      <c r="H1" s="34" t="s">
        <v>55</v>
      </c>
      <c r="I1" s="33" t="s">
        <v>59</v>
      </c>
      <c r="J1" s="33" t="s">
        <v>90</v>
      </c>
    </row>
    <row r="2" spans="1:12" ht="20.45" customHeight="1" x14ac:dyDescent="0.25">
      <c r="A2" s="26"/>
      <c r="G2" s="35" t="s">
        <v>86</v>
      </c>
      <c r="H2" s="35" t="s">
        <v>86</v>
      </c>
      <c r="I2" s="35" t="s">
        <v>88</v>
      </c>
      <c r="J2" s="35" t="s">
        <v>88</v>
      </c>
    </row>
    <row r="3" spans="1:12" ht="26.1" customHeight="1" x14ac:dyDescent="0.25">
      <c r="G3" s="33" t="s">
        <v>89</v>
      </c>
      <c r="H3" s="35" t="s">
        <v>87</v>
      </c>
      <c r="I3" s="33" t="s">
        <v>89</v>
      </c>
      <c r="J3" s="33" t="s">
        <v>89</v>
      </c>
    </row>
    <row r="4" spans="1:12" ht="47.25" x14ac:dyDescent="0.25">
      <c r="A4" s="37" t="s">
        <v>0</v>
      </c>
      <c r="B4" s="37" t="s">
        <v>1</v>
      </c>
      <c r="C4" s="37" t="s">
        <v>2</v>
      </c>
      <c r="D4" s="37" t="s">
        <v>3</v>
      </c>
      <c r="E4" s="37" t="s">
        <v>4</v>
      </c>
      <c r="F4" s="36" t="s">
        <v>83</v>
      </c>
      <c r="G4" s="36" t="s">
        <v>5</v>
      </c>
      <c r="H4" s="36" t="s">
        <v>6</v>
      </c>
      <c r="I4" s="36" t="s">
        <v>7</v>
      </c>
      <c r="J4" s="36" t="s">
        <v>94</v>
      </c>
      <c r="K4" s="37" t="s">
        <v>8</v>
      </c>
      <c r="L4" s="37" t="s">
        <v>9</v>
      </c>
    </row>
    <row r="5" spans="1:12" ht="78.75" x14ac:dyDescent="0.25">
      <c r="A5" s="18" t="s">
        <v>10</v>
      </c>
      <c r="B5" s="18" t="s">
        <v>11</v>
      </c>
      <c r="C5" s="18" t="s">
        <v>12</v>
      </c>
      <c r="D5" s="18" t="s">
        <v>13</v>
      </c>
      <c r="E5" s="16" t="s">
        <v>14</v>
      </c>
      <c r="F5" s="17" t="s">
        <v>15</v>
      </c>
      <c r="G5" s="18">
        <v>14</v>
      </c>
      <c r="H5" s="18">
        <v>10.9</v>
      </c>
      <c r="I5" s="18">
        <v>9.1</v>
      </c>
      <c r="J5" s="18">
        <v>13.3</v>
      </c>
      <c r="K5" s="24" t="s">
        <v>16</v>
      </c>
      <c r="L5" s="24" t="s">
        <v>17</v>
      </c>
    </row>
    <row r="6" spans="1:12" ht="78.75" x14ac:dyDescent="0.25">
      <c r="A6" s="22" t="s">
        <v>18</v>
      </c>
      <c r="B6" s="22" t="s">
        <v>19</v>
      </c>
      <c r="C6" s="22" t="s">
        <v>12</v>
      </c>
      <c r="D6" s="22" t="s">
        <v>13</v>
      </c>
      <c r="E6" s="20" t="s">
        <v>20</v>
      </c>
      <c r="F6" s="21" t="s">
        <v>15</v>
      </c>
      <c r="G6" s="22">
        <v>140</v>
      </c>
      <c r="H6" s="22">
        <v>108.8</v>
      </c>
      <c r="I6" s="22">
        <v>90.6</v>
      </c>
      <c r="J6" s="22">
        <v>133.4</v>
      </c>
      <c r="K6" s="25" t="s">
        <v>16</v>
      </c>
      <c r="L6" s="25" t="s">
        <v>17</v>
      </c>
    </row>
    <row r="7" spans="1:12" ht="78.75" x14ac:dyDescent="0.25">
      <c r="A7" s="38" t="s">
        <v>21</v>
      </c>
      <c r="B7" s="18" t="s">
        <v>19</v>
      </c>
      <c r="C7" s="18" t="s">
        <v>12</v>
      </c>
      <c r="D7" s="18" t="s">
        <v>13</v>
      </c>
      <c r="E7" s="16" t="s">
        <v>22</v>
      </c>
      <c r="F7" s="17" t="s">
        <v>15</v>
      </c>
      <c r="G7" s="19">
        <f>543.5+4.3</f>
        <v>547.79999999999995</v>
      </c>
      <c r="H7" s="19">
        <f>438.3+4.3</f>
        <v>442.6</v>
      </c>
      <c r="I7" s="19">
        <f>250.7+4.3</f>
        <v>255</v>
      </c>
      <c r="J7" s="19">
        <v>459</v>
      </c>
      <c r="K7" s="24" t="s">
        <v>23</v>
      </c>
      <c r="L7" s="24" t="s">
        <v>24</v>
      </c>
    </row>
    <row r="8" spans="1:12" ht="78.75" x14ac:dyDescent="0.25">
      <c r="A8" s="39" t="s">
        <v>25</v>
      </c>
      <c r="B8" s="22" t="s">
        <v>11</v>
      </c>
      <c r="C8" s="22" t="s">
        <v>12</v>
      </c>
      <c r="D8" s="22" t="s">
        <v>13</v>
      </c>
      <c r="E8" s="20" t="s">
        <v>22</v>
      </c>
      <c r="F8" s="21" t="s">
        <v>15</v>
      </c>
      <c r="G8" s="23">
        <f>543.5+4.3</f>
        <v>547.79999999999995</v>
      </c>
      <c r="H8" s="23">
        <f>438.3+4.3</f>
        <v>442.6</v>
      </c>
      <c r="I8" s="23">
        <f>250.7+4.3</f>
        <v>255</v>
      </c>
      <c r="J8" s="23">
        <v>459</v>
      </c>
      <c r="K8" s="25" t="s">
        <v>23</v>
      </c>
      <c r="L8" s="25" t="s">
        <v>24</v>
      </c>
    </row>
    <row r="9" spans="1:12" x14ac:dyDescent="0.25">
      <c r="A9" s="27"/>
      <c r="B9" s="28"/>
      <c r="C9" s="28"/>
      <c r="D9" s="28"/>
      <c r="E9" s="29"/>
      <c r="F9" s="30"/>
      <c r="G9" s="31"/>
      <c r="H9" s="31"/>
      <c r="I9" s="31"/>
      <c r="J9" s="31"/>
      <c r="K9" s="32"/>
      <c r="L9" s="32"/>
    </row>
    <row r="10" spans="1:12" x14ac:dyDescent="0.25">
      <c r="A10" t="s">
        <v>26</v>
      </c>
    </row>
    <row r="11" spans="1:12" x14ac:dyDescent="0.25">
      <c r="A11" t="s">
        <v>27</v>
      </c>
    </row>
    <row r="12" spans="1:12" x14ac:dyDescent="0.25">
      <c r="A12" t="s">
        <v>28</v>
      </c>
    </row>
    <row r="13" spans="1:12" x14ac:dyDescent="0.25">
      <c r="A13" t="s">
        <v>29</v>
      </c>
    </row>
    <row r="14" spans="1:12" x14ac:dyDescent="0.25">
      <c r="A14" t="s">
        <v>70</v>
      </c>
    </row>
    <row r="15" spans="1:12" hidden="1" x14ac:dyDescent="0.25"/>
    <row r="16" spans="1:12" hidden="1" x14ac:dyDescent="0.25">
      <c r="A16" t="s">
        <v>30</v>
      </c>
      <c r="B16" t="s">
        <v>31</v>
      </c>
    </row>
    <row r="17" spans="1:4" hidden="1" x14ac:dyDescent="0.25">
      <c r="A17" t="s">
        <v>32</v>
      </c>
      <c r="B17">
        <v>1880</v>
      </c>
      <c r="C17" t="s">
        <v>33</v>
      </c>
    </row>
    <row r="18" spans="1:4" hidden="1" x14ac:dyDescent="0.25">
      <c r="B18">
        <v>100</v>
      </c>
      <c r="C18" t="s">
        <v>34</v>
      </c>
      <c r="D18" t="s">
        <v>35</v>
      </c>
    </row>
    <row r="19" spans="1:4" hidden="1" x14ac:dyDescent="0.25">
      <c r="B19">
        <f>B17*B18</f>
        <v>188000</v>
      </c>
      <c r="C19" t="s">
        <v>36</v>
      </c>
    </row>
    <row r="20" spans="1:4" hidden="1" x14ac:dyDescent="0.25">
      <c r="A20" t="s">
        <v>37</v>
      </c>
      <c r="B20">
        <f>B19/43560</f>
        <v>4.3158861340679522</v>
      </c>
      <c r="C20" t="s">
        <v>38</v>
      </c>
    </row>
  </sheetData>
  <pageMargins left="0.7" right="0.7" top="0.75" bottom="0.75" header="0.3" footer="0.3"/>
  <pageSetup paperSize="2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W2DYDCZSR3KP-950984150-758</_dlc_DocId>
    <_dlc_DocIdUrl xmlns="d9320a93-a9f0-4135-97e0-380ac3311a04">
      <Url>https://sitesreservoirproject.sharepoint.com/envpermitting/_layouts/15/DocIdRedir.aspx?ID=W2DYDCZSR3KP-950984150-758</Url>
      <Description>W2DYDCZSR3KP-950984150-758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748EC9539FC41841506AE440D82AF" ma:contentTypeVersion="11" ma:contentTypeDescription="Create a new document." ma:contentTypeScope="" ma:versionID="f54b8d66bc28a74e847f72b9983a837f">
  <xsd:schema xmlns:xsd="http://www.w3.org/2001/XMLSchema" xmlns:xs="http://www.w3.org/2001/XMLSchema" xmlns:p="http://schemas.microsoft.com/office/2006/metadata/properties" xmlns:ns2="88118597-65b5-4398-8033-28d70f3fee61" xmlns:ns3="d9320a93-a9f0-4135-97e0-380ac3311a04" targetNamespace="http://schemas.microsoft.com/office/2006/metadata/properties" ma:root="true" ma:fieldsID="34c1033b0e6197bc4b83ed21dff8254e" ns2:_="" ns3:_="">
    <xsd:import namespace="88118597-65b5-4398-8033-28d70f3fee61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18597-65b5-4398-8033-28d70f3fe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87A9DB-6191-48BE-9088-A85CC20866C5}">
  <ds:schemaRefs>
    <ds:schemaRef ds:uri="http://purl.org/dc/terms/"/>
    <ds:schemaRef ds:uri="http://schemas.openxmlformats.org/package/2006/metadata/core-properties"/>
    <ds:schemaRef ds:uri="http://purl.org/dc/elements/1.1/"/>
    <ds:schemaRef ds:uri="88118597-65b5-4398-8033-28d70f3fee61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d9320a93-a9f0-4135-97e0-380ac3311a04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7D4C38-1C5C-4CB7-B854-41E0C85D4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18597-65b5-4398-8033-28d70f3fee61"/>
    <ds:schemaRef ds:uri="d9320a93-a9f0-4135-97e0-380ac3311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6DAB8-9D18-42EF-9182-E590BFCB0CE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2A3EF4B-2B90-4BF9-9308-A282BB6823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</dc:creator>
  <cp:keywords/>
  <dc:description/>
  <cp:lastModifiedBy>Micko, Steve/SAC</cp:lastModifiedBy>
  <cp:revision/>
  <dcterms:created xsi:type="dcterms:W3CDTF">2021-08-30T23:11:05Z</dcterms:created>
  <dcterms:modified xsi:type="dcterms:W3CDTF">2021-10-12T04:42:31Z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0x01010015A748EC9539FC41841506AE440D82AF</vt:lpwstr>
  </property>
  <property fmtid="{D5CDD505-2E9C-101B-9397-08002B2CF9AE}" pid="3" name="_dlc_DocIdItemGuid">
    <vt:lpwstr>d0e85dcb-91c2-4675-b37b-4bd6c1750e16</vt:lpwstr>
  </property>
</Properties>
</file>